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chwimmen\Terminpläne\2026\"/>
    </mc:Choice>
  </mc:AlternateContent>
  <bookViews>
    <workbookView xWindow="0" yWindow="0" windowWidth="24000" windowHeight="9720"/>
  </bookViews>
  <sheets>
    <sheet name="2025" sheetId="2" r:id="rId1"/>
  </sheets>
  <definedNames>
    <definedName name="_xlnm.Print_Area" localSheetId="0">'2025'!$A$1:$AJ$33</definedName>
    <definedName name="Print_Area" localSheetId="0">'2025'!$A$1:$AJ$33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3" i="2" l="1"/>
  <c r="V3" i="2" l="1"/>
  <c r="V4" i="2" s="1"/>
  <c r="V5" i="2" s="1"/>
  <c r="V6" i="2" s="1"/>
  <c r="V7" i="2" s="1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AH3" i="2"/>
  <c r="AH4" i="2" s="1"/>
  <c r="AH5" i="2" s="1"/>
  <c r="AH6" i="2" s="1"/>
  <c r="AH7" i="2" s="1"/>
  <c r="AH8" i="2" s="1"/>
  <c r="AH9" i="2" s="1"/>
  <c r="AH10" i="2" s="1"/>
  <c r="AH11" i="2" s="1"/>
  <c r="AH12" i="2" s="1"/>
  <c r="AH13" i="2" s="1"/>
  <c r="AH14" i="2" s="1"/>
  <c r="AH15" i="2" s="1"/>
  <c r="AH16" i="2" s="1"/>
  <c r="AH17" i="2" s="1"/>
  <c r="AH18" i="2" s="1"/>
  <c r="AH19" i="2" s="1"/>
  <c r="AH20" i="2" s="1"/>
  <c r="AH21" i="2" s="1"/>
  <c r="AH22" i="2" s="1"/>
  <c r="AH23" i="2" s="1"/>
  <c r="AH24" i="2" s="1"/>
  <c r="AH25" i="2" s="1"/>
  <c r="AH26" i="2" s="1"/>
  <c r="AH27" i="2" s="1"/>
  <c r="AH28" i="2" s="1"/>
  <c r="AH29" i="2" s="1"/>
  <c r="AH30" i="2" s="1"/>
  <c r="AE3" i="2"/>
  <c r="AE4" i="2" s="1"/>
  <c r="AE5" i="2" s="1"/>
  <c r="AE6" i="2" s="1"/>
  <c r="AE7" i="2" s="1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  <c r="AE30" i="2" s="1"/>
  <c r="AB3" i="2"/>
  <c r="AB4" i="2" s="1"/>
  <c r="AB5" i="2" s="1"/>
  <c r="AB6" i="2" s="1"/>
  <c r="AB7" i="2" s="1"/>
  <c r="AB8" i="2" s="1"/>
  <c r="AB9" i="2" s="1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Y3" i="2"/>
  <c r="Y4" i="2" s="1"/>
  <c r="Y5" i="2" s="1"/>
  <c r="Y6" i="2" s="1"/>
  <c r="Y7" i="2" s="1"/>
  <c r="Y8" i="2" s="1"/>
  <c r="Y9" i="2" s="1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S3" i="2"/>
  <c r="S4" i="2" s="1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P3" i="2"/>
  <c r="P4" i="2" s="1"/>
  <c r="P5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J3" i="2"/>
  <c r="J4" i="2" s="1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G3" i="2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D3" i="2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l="1"/>
  <c r="A32" i="2" s="1"/>
  <c r="A33" i="2" s="1"/>
  <c r="P31" i="2"/>
  <c r="P32" i="2" s="1"/>
  <c r="AE31" i="2"/>
  <c r="AE32" i="2" s="1"/>
  <c r="M31" i="2"/>
  <c r="M32" i="2" s="1"/>
  <c r="M33" i="2" s="1"/>
  <c r="G31" i="2"/>
  <c r="G32" i="2" s="1"/>
  <c r="G33" i="2" s="1"/>
  <c r="S31" i="2"/>
  <c r="S32" i="2" s="1"/>
  <c r="S33" i="2" s="1"/>
  <c r="AH31" i="2"/>
  <c r="AH32" i="2" s="1"/>
  <c r="AH33" i="2" s="1"/>
  <c r="AB31" i="2"/>
  <c r="AB32" i="2" s="1"/>
  <c r="AB33" i="2" s="1"/>
  <c r="J31" i="2"/>
  <c r="J32" i="2" s="1"/>
  <c r="Y31" i="2"/>
  <c r="Y32" i="2" s="1"/>
  <c r="V31" i="2"/>
  <c r="V32" i="2" s="1"/>
  <c r="V33" i="2" s="1"/>
</calcChain>
</file>

<file path=xl/sharedStrings.xml><?xml version="1.0" encoding="utf-8"?>
<sst xmlns="http://schemas.openxmlformats.org/spreadsheetml/2006/main" count="140" uniqueCount="76">
  <si>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</si>
  <si>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</si>
  <si>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</si>
  <si>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</si>
  <si>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</si>
  <si>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</si>
  <si>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</si>
  <si>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</si>
  <si>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</si>
  <si>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</si>
  <si>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</si>
  <si>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</si>
  <si>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Karfreitag</t>
  </si>
  <si>
    <t>SV NRW</t>
  </si>
  <si>
    <t>DSV</t>
  </si>
  <si>
    <t>Vereine</t>
  </si>
  <si>
    <t>Bezirk</t>
  </si>
  <si>
    <t>1. Weihnachtstag</t>
  </si>
  <si>
    <t>2. Weihnachtstag</t>
  </si>
  <si>
    <t>Rosenmontag</t>
  </si>
  <si>
    <t>Ostermontag</t>
  </si>
  <si>
    <t>Tag der deutschen Einheit</t>
  </si>
  <si>
    <t>Christi Himmelfahrt</t>
  </si>
  <si>
    <t>Pfingstmontag</t>
  </si>
  <si>
    <t>]</t>
  </si>
  <si>
    <t xml:space="preserve"> </t>
  </si>
  <si>
    <t xml:space="preserve"> Neujahr                        </t>
  </si>
  <si>
    <t xml:space="preserve">             </t>
  </si>
  <si>
    <t>4.Advent</t>
  </si>
  <si>
    <t>Heiligabend</t>
  </si>
  <si>
    <r>
      <rPr>
        <sz val="10"/>
        <color rgb="FF1C01BF"/>
        <rFont val="Arial"/>
        <family val="2"/>
      </rPr>
      <t xml:space="preserve"> </t>
    </r>
    <r>
      <rPr>
        <sz val="10"/>
        <rFont val="Arial"/>
      </rPr>
      <t xml:space="preserve">        Heilige drei Könige</t>
    </r>
  </si>
  <si>
    <t xml:space="preserve">                 </t>
  </si>
  <si>
    <t xml:space="preserve">Ostersonntag      </t>
  </si>
  <si>
    <t>Tag der Arbeit</t>
  </si>
  <si>
    <t>Pfingsten</t>
  </si>
  <si>
    <t>Fronleichnam</t>
  </si>
  <si>
    <t>Silvester                                      Schulferien bis 06.01.2027</t>
  </si>
  <si>
    <t xml:space="preserve">                                                              </t>
  </si>
  <si>
    <t>Klausurtagung SB AC</t>
  </si>
  <si>
    <t>BZM "Lange Bahn" Düren</t>
  </si>
  <si>
    <t>Altweiber</t>
  </si>
  <si>
    <t>DMS Bezirksklasse</t>
  </si>
  <si>
    <t>DMS Bezirksliga</t>
  </si>
  <si>
    <t>137. DM (Berlin)</t>
  </si>
  <si>
    <t>SMK  DM</t>
  </si>
  <si>
    <t>DJM (Berlin)</t>
  </si>
  <si>
    <r>
      <rPr>
        <sz val="10"/>
        <color rgb="FF00CC66"/>
        <rFont val="Arial"/>
        <family val="2"/>
      </rPr>
      <t>DMS Oberliga</t>
    </r>
    <r>
      <rPr>
        <sz val="10"/>
        <color rgb="FF1C01BF"/>
        <rFont val="Arial"/>
        <family val="2"/>
      </rPr>
      <t xml:space="preserve">             Kadertagung SB AC </t>
    </r>
  </si>
  <si>
    <t xml:space="preserve">DMS Landesliga </t>
  </si>
  <si>
    <t>Lange Strecke (Düsseldorf)</t>
  </si>
  <si>
    <t xml:space="preserve">offene NRW Meisterschaft (Wuppertal)  </t>
  </si>
  <si>
    <r>
      <rPr>
        <sz val="10"/>
        <color rgb="FF00CC66"/>
        <rFont val="Arial"/>
        <family val="2"/>
      </rPr>
      <t xml:space="preserve">offene NRW (Wuppertal)  </t>
    </r>
    <r>
      <rPr>
        <sz val="10"/>
        <color rgb="FF1C01BF"/>
        <rFont val="Arial"/>
        <family val="2"/>
      </rPr>
      <t xml:space="preserve">           Bezirkstag (Aachen)</t>
    </r>
  </si>
  <si>
    <t>SMK SVNRW (MG)</t>
  </si>
  <si>
    <t>SVNRW Jahrgänge (Do)</t>
  </si>
  <si>
    <t>7-Bezirkevergleich (Bo)</t>
  </si>
  <si>
    <t>Masters Kurze Strecken</t>
  </si>
  <si>
    <t>Kurzbahn NRW (Wu)</t>
  </si>
  <si>
    <t>DMSJ+Kids Cup Finale (Wu)</t>
  </si>
  <si>
    <t>DMS Bundesliga</t>
  </si>
  <si>
    <r>
      <rPr>
        <sz val="10"/>
        <color rgb="FF00CC66"/>
        <rFont val="Arial"/>
        <family val="2"/>
      </rPr>
      <t xml:space="preserve">DMS Bundesliga   </t>
    </r>
    <r>
      <rPr>
        <sz val="10"/>
        <rFont val="Arial"/>
        <family val="2"/>
      </rPr>
      <t xml:space="preserve">                       3.Advent</t>
    </r>
  </si>
  <si>
    <t>DKM</t>
  </si>
  <si>
    <r>
      <rPr>
        <sz val="10"/>
        <color rgb="FF1C01BF"/>
        <rFont val="Arial"/>
        <family val="2"/>
      </rPr>
      <t>BZM Kurzbahn</t>
    </r>
    <r>
      <rPr>
        <sz val="10"/>
        <rFont val="Arial"/>
      </rPr>
      <t xml:space="preserve">                            1.Advent</t>
    </r>
  </si>
  <si>
    <t>BZM Kurzbahn</t>
  </si>
  <si>
    <t>BZM Lange Strecke (Erkelenz)</t>
  </si>
  <si>
    <t>Sparkassen Cup           (Städteregion Aachen)</t>
  </si>
  <si>
    <t>BZM Freiwasser  mit                            BZ Mittelrhein  (Gummersbach)</t>
  </si>
  <si>
    <t>Euregioschwimmfest (Aachen)</t>
  </si>
  <si>
    <t xml:space="preserve">DMSJ Finale                                           </t>
  </si>
  <si>
    <r>
      <rPr>
        <sz val="10"/>
        <color theme="9" tint="-0.249977111117893"/>
        <rFont val="Arial"/>
        <family val="2"/>
      </rPr>
      <t xml:space="preserve">DMSJ Finale     </t>
    </r>
    <r>
      <rPr>
        <sz val="10"/>
        <rFont val="Arial"/>
        <family val="2"/>
      </rPr>
      <t xml:space="preserve">                                                            2.Advent / Nikolaus </t>
    </r>
    <r>
      <rPr>
        <sz val="10"/>
        <color rgb="FF0070C0"/>
        <rFont val="Arial"/>
        <family val="2"/>
      </rPr>
      <t xml:space="preserve">                                             </t>
    </r>
  </si>
  <si>
    <r>
      <rPr>
        <sz val="10"/>
        <color theme="9" tint="-0.249977111117893"/>
        <rFont val="Arial"/>
        <family val="2"/>
      </rPr>
      <t xml:space="preserve">DKM </t>
    </r>
    <r>
      <rPr>
        <sz val="10"/>
        <color rgb="FFFFC000"/>
        <rFont val="Arial"/>
        <family val="2"/>
      </rPr>
      <t xml:space="preserve">  </t>
    </r>
    <r>
      <rPr>
        <sz val="10"/>
        <color rgb="FFFF0000"/>
        <rFont val="Arial"/>
        <family val="2"/>
      </rPr>
      <t xml:space="preserve">        </t>
    </r>
    <r>
      <rPr>
        <sz val="10"/>
        <color rgb="FF00CC66"/>
        <rFont val="Arial"/>
        <family val="2"/>
      </rPr>
      <t>Master Kurze Strecke</t>
    </r>
    <r>
      <rPr>
        <sz val="10"/>
        <color rgb="FFFF0000"/>
        <rFont val="Arial"/>
        <family val="2"/>
      </rPr>
      <t xml:space="preserve">       Wettkampf Düren</t>
    </r>
  </si>
  <si>
    <r>
      <rPr>
        <sz val="10"/>
        <color theme="9" tint="-0.249977111117893"/>
        <rFont val="Arial"/>
        <family val="2"/>
      </rPr>
      <t xml:space="preserve">DKM </t>
    </r>
    <r>
      <rPr>
        <sz val="10"/>
        <color rgb="FFFF0000"/>
        <rFont val="Arial"/>
        <family val="2"/>
      </rPr>
      <t xml:space="preserve">          </t>
    </r>
    <r>
      <rPr>
        <sz val="10"/>
        <color rgb="FF00CC66"/>
        <rFont val="Arial"/>
        <family val="2"/>
      </rPr>
      <t>Master Kurze Strecke</t>
    </r>
    <r>
      <rPr>
        <sz val="10"/>
        <color rgb="FFFF0000"/>
        <rFont val="Arial"/>
        <family val="2"/>
      </rPr>
      <t xml:space="preserve">                          Wettkampf Düren</t>
    </r>
  </si>
  <si>
    <t>Schwimmerfünfkampf (Übach)</t>
  </si>
  <si>
    <t>Kids-Cup Finale</t>
  </si>
  <si>
    <r>
      <rPr>
        <sz val="10"/>
        <color rgb="FFFF0000"/>
        <rFont val="Arial"/>
        <family val="2"/>
      </rPr>
      <t>CVK (Brand)</t>
    </r>
    <r>
      <rPr>
        <sz val="10"/>
        <color rgb="FF1C01BF"/>
        <rFont val="Arial"/>
        <family val="2"/>
      </rPr>
      <t xml:space="preserve"> </t>
    </r>
  </si>
  <si>
    <r>
      <rPr>
        <sz val="10"/>
        <color rgb="FFFF0000"/>
        <rFont val="Arial"/>
        <family val="2"/>
      </rPr>
      <t>KCVK (Brrand)</t>
    </r>
    <r>
      <rPr>
        <sz val="10"/>
        <color rgb="FF1C01BF"/>
        <rFont val="Arial"/>
        <family val="2"/>
      </rPr>
      <t xml:space="preserve">                                                       DMSJ Finale (Brand)</t>
    </r>
  </si>
  <si>
    <t xml:space="preserve"> Allerheiligen                                   </t>
  </si>
  <si>
    <t>DMSJ (Wu)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</si>
</sst>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ddd"/>
  </numFmts>
  <fonts count="28" x14ac:knownFonts="1">
    <font>
      <sz val="10"/>
      <name val="Arial"/>
    </font>
    <font>
      <sz val="10"/>
      <name val="Arial"/>
    </font>
    <font>
      <sz val="10"/>
      <name val="Arial"/>
    </font>
    <font>
      <sz val="9"/>
      <name val="Arial"/>
      <family val="2"/>
    </font>
    <font>
      <sz val="10"/>
      <color rgb="FF1C01BF"/>
      <name val="Arial"/>
      <family val="2"/>
    </font>
    <font>
      <sz val="9"/>
      <color rgb="FF00B050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sz val="10"/>
      <color rgb="FF00863D"/>
      <name val="Arial"/>
      <family val="2"/>
    </font>
    <font>
      <sz val="10"/>
      <color rgb="FFA4488C"/>
      <name val="Arial"/>
      <family val="2"/>
    </font>
    <font>
      <sz val="10"/>
      <color rgb="FFE26B0A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rgb="FF1C01BF"/>
      <name val="Arial"/>
      <family val="2"/>
    </font>
    <font>
      <sz val="10"/>
      <color rgb="FF00B050"/>
      <name val="Arial"/>
      <family val="2"/>
    </font>
    <font>
      <b/>
      <sz val="10"/>
      <color rgb="FF00863D"/>
      <name val="Arial"/>
      <family val="2"/>
    </font>
    <font>
      <sz val="10"/>
      <color rgb="FF0070C0"/>
      <name val="Arial"/>
      <family val="2"/>
    </font>
    <font>
      <sz val="10"/>
      <color rgb="FF00CC66"/>
      <name val="Arial"/>
      <family val="2"/>
    </font>
    <font>
      <sz val="10"/>
      <color rgb="FFC00000"/>
      <name val="Arial"/>
      <family val="2"/>
    </font>
    <font>
      <b/>
      <sz val="10"/>
      <color rgb="FF00CC66"/>
      <name val="Arial"/>
      <family val="2"/>
    </font>
    <font>
      <sz val="10"/>
      <color rgb="FFFFC000"/>
      <name val="Arial"/>
      <family val="2"/>
    </font>
    <font>
      <sz val="9"/>
      <color rgb="FF00CC66"/>
      <name val="Arial"/>
      <family val="2"/>
    </font>
    <font>
      <sz val="8.5"/>
      <color rgb="FF00CC66"/>
      <name val="Arial"/>
      <family val="2"/>
    </font>
    <font>
      <sz val="8"/>
      <name val="Verdana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9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66FF99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0" fillId="0" borderId="0" xfId="0" applyNumberFormat="1" applyFill="1"/>
    <xf numFmtId="0" fontId="2" fillId="0" borderId="0" xfId="0" applyNumberFormat="1" applyFont="1" applyFill="1"/>
    <xf numFmtId="164" fontId="2" fillId="0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9" fillId="0" borderId="0" xfId="0" applyNumberFormat="1" applyFont="1" applyFill="1"/>
    <xf numFmtId="164" fontId="0" fillId="0" borderId="0" xfId="0" applyNumberFormat="1" applyFill="1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Alignment="1">
      <alignment horizontal="center"/>
    </xf>
    <xf numFmtId="0" fontId="4" fillId="0" borderId="0" xfId="0" applyNumberFormat="1" applyFont="1" applyFill="1"/>
    <xf numFmtId="0" fontId="9" fillId="0" borderId="0" xfId="0" applyNumberFormat="1" applyFont="1" applyFill="1" applyAlignment="1"/>
    <xf numFmtId="0" fontId="8" fillId="0" borderId="0" xfId="0" applyNumberFormat="1" applyFont="1" applyFill="1"/>
    <xf numFmtId="164" fontId="4" fillId="0" borderId="0" xfId="0" applyNumberFormat="1" applyFont="1" applyFill="1" applyAlignment="1">
      <alignment horizontal="left"/>
    </xf>
    <xf numFmtId="0" fontId="0" fillId="0" borderId="0" xfId="0" applyNumberFormat="1" applyFill="1" applyAlignment="1">
      <alignment horizontal="center"/>
    </xf>
    <xf numFmtId="164" fontId="10" fillId="0" borderId="0" xfId="0" applyNumberFormat="1" applyFont="1" applyFill="1" applyAlignment="1"/>
    <xf numFmtId="0" fontId="0" fillId="0" borderId="0" xfId="0" applyAlignment="1"/>
    <xf numFmtId="0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0" fontId="7" fillId="0" borderId="0" xfId="0" applyNumberFormat="1" applyFont="1" applyFill="1" applyAlignment="1"/>
    <xf numFmtId="14" fontId="1" fillId="0" borderId="0" xfId="0" applyNumberFormat="1" applyFont="1" applyFill="1" applyAlignment="1">
      <alignment horizontal="center"/>
    </xf>
    <xf numFmtId="164" fontId="11" fillId="0" borderId="0" xfId="0" applyNumberFormat="1" applyFont="1" applyFill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/>
    <xf numFmtId="164" fontId="10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164" fontId="15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/>
    </xf>
    <xf numFmtId="164" fontId="9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164" fontId="16" fillId="0" borderId="0" xfId="0" applyNumberFormat="1" applyFont="1" applyFill="1"/>
    <xf numFmtId="164" fontId="4" fillId="0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left" vertical="center"/>
    </xf>
    <xf numFmtId="164" fontId="13" fillId="4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/>
    <xf numFmtId="0" fontId="1" fillId="0" borderId="0" xfId="0" applyFont="1" applyAlignment="1"/>
    <xf numFmtId="164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/>
    <xf numFmtId="164" fontId="1" fillId="5" borderId="1" xfId="0" applyNumberFormat="1" applyFont="1" applyFill="1" applyBorder="1" applyAlignment="1">
      <alignment horizontal="left" vertical="center" wrapText="1"/>
    </xf>
    <xf numFmtId="164" fontId="11" fillId="4" borderId="1" xfId="0" applyNumberFormat="1" applyFont="1" applyFill="1" applyBorder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164" fontId="17" fillId="2" borderId="1" xfId="0" applyNumberFormat="1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164" fontId="17" fillId="4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/>
    </xf>
    <xf numFmtId="164" fontId="16" fillId="0" borderId="1" xfId="0" applyNumberFormat="1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vertical="center" wrapText="1"/>
    </xf>
    <xf numFmtId="164" fontId="16" fillId="0" borderId="1" xfId="0" applyNumberFormat="1" applyFon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/>
    </xf>
    <xf numFmtId="164" fontId="4" fillId="4" borderId="1" xfId="0" applyNumberFormat="1" applyFont="1" applyFill="1" applyBorder="1" applyAlignment="1">
      <alignment horizontal="left" vertical="center"/>
    </xf>
    <xf numFmtId="164" fontId="10" fillId="3" borderId="1" xfId="0" applyNumberFormat="1" applyFont="1" applyFill="1" applyBorder="1" applyAlignment="1">
      <alignment horizontal="left" vertical="center" wrapText="1"/>
    </xf>
    <xf numFmtId="164" fontId="11" fillId="3" borderId="1" xfId="0" applyNumberFormat="1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left" vertical="center"/>
    </xf>
    <xf numFmtId="164" fontId="19" fillId="0" borderId="1" xfId="0" applyNumberFormat="1" applyFont="1" applyFill="1" applyBorder="1" applyAlignment="1">
      <alignment horizontal="left" vertical="center" wrapText="1"/>
    </xf>
    <xf numFmtId="164" fontId="17" fillId="4" borderId="1" xfId="0" applyNumberFormat="1" applyFont="1" applyFill="1" applyBorder="1" applyAlignment="1">
      <alignment horizontal="left" vertical="center"/>
    </xf>
    <xf numFmtId="164" fontId="9" fillId="4" borderId="1" xfId="0" applyNumberFormat="1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164" fontId="20" fillId="3" borderId="1" xfId="0" applyNumberFormat="1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left" vertical="top" wrapText="1"/>
    </xf>
    <xf numFmtId="164" fontId="17" fillId="0" borderId="1" xfId="0" applyNumberFormat="1" applyFont="1" applyFill="1" applyBorder="1" applyAlignment="1">
      <alignment horizontal="left" vertical="top" wrapText="1"/>
    </xf>
    <xf numFmtId="164" fontId="21" fillId="0" borderId="1" xfId="0" applyNumberFormat="1" applyFont="1" applyFill="1" applyBorder="1" applyAlignment="1">
      <alignment horizontal="left" vertical="center" wrapText="1"/>
    </xf>
    <xf numFmtId="164" fontId="24" fillId="4" borderId="1" xfId="0" applyNumberFormat="1" applyFont="1" applyFill="1" applyBorder="1" applyAlignment="1">
      <alignment horizontal="left" vertical="center" wrapText="1"/>
    </xf>
    <xf numFmtId="164" fontId="20" fillId="4" borderId="1" xfId="0" applyNumberFormat="1" applyFont="1" applyFill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horizontal="left" vertical="center" wrapText="1"/>
    </xf>
    <xf numFmtId="164" fontId="10" fillId="3" borderId="1" xfId="0" applyNumberFormat="1" applyFont="1" applyFill="1" applyBorder="1" applyAlignment="1">
      <alignment horizontal="left" vertical="center"/>
    </xf>
    <xf numFmtId="164" fontId="17" fillId="4" borderId="1" xfId="0" applyNumberFormat="1" applyFont="1" applyFill="1" applyBorder="1" applyAlignment="1">
      <alignment horizontal="left" vertical="top" wrapText="1"/>
    </xf>
    <xf numFmtId="164" fontId="7" fillId="3" borderId="1" xfId="0" applyNumberFormat="1" applyFont="1" applyFill="1" applyBorder="1" applyAlignment="1">
      <alignment vertical="center" wrapText="1"/>
    </xf>
    <xf numFmtId="164" fontId="14" fillId="3" borderId="1" xfId="0" applyNumberFormat="1" applyFont="1" applyFill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vertical="center"/>
    </xf>
    <xf numFmtId="164" fontId="14" fillId="0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vertical="center"/>
    </xf>
    <xf numFmtId="164" fontId="25" fillId="0" borderId="1" xfId="0" applyNumberFormat="1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vertical="center"/>
    </xf>
    <xf numFmtId="164" fontId="24" fillId="0" borderId="1" xfId="0" applyNumberFormat="1" applyFont="1" applyFill="1" applyBorder="1" applyAlignment="1">
      <alignment vertical="top" wrapText="1"/>
    </xf>
    <xf numFmtId="164" fontId="16" fillId="0" borderId="1" xfId="0" applyNumberFormat="1" applyFont="1" applyFill="1" applyBorder="1" applyAlignment="1">
      <alignment vertical="top" wrapText="1"/>
    </xf>
    <xf numFmtId="164" fontId="16" fillId="4" borderId="1" xfId="0" applyNumberFormat="1" applyFont="1" applyFill="1" applyBorder="1" applyAlignment="1">
      <alignment horizontal="left" vertical="center" wrapText="1"/>
    </xf>
    <xf numFmtId="164" fontId="24" fillId="3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164" fontId="26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vertical="center" wrapText="1"/>
    </xf>
    <xf numFmtId="164" fontId="22" fillId="4" borderId="1" xfId="0" applyNumberFormat="1" applyFont="1" applyFill="1" applyBorder="1" applyAlignment="1">
      <alignment vertical="center" wrapText="1"/>
    </xf>
    <xf numFmtId="164" fontId="14" fillId="4" borderId="1" xfId="0" applyNumberFormat="1" applyFont="1" applyFill="1" applyBorder="1" applyAlignment="1">
      <alignment vertical="center" wrapText="1"/>
    </xf>
    <xf numFmtId="164" fontId="24" fillId="8" borderId="1" xfId="0" applyNumberFormat="1" applyFont="1" applyFill="1" applyBorder="1" applyAlignment="1">
      <alignment horizontal="left" vertical="center" wrapText="1"/>
    </xf>
    <xf numFmtId="164" fontId="1" fillId="8" borderId="1" xfId="0" applyNumberFormat="1" applyFont="1" applyFill="1" applyBorder="1" applyAlignment="1">
      <alignment vertical="center" wrapText="1"/>
    </xf>
    <xf numFmtId="164" fontId="24" fillId="8" borderId="1" xfId="0" applyNumberFormat="1" applyFont="1" applyFill="1" applyBorder="1" applyAlignment="1">
      <alignment horizontal="left" vertical="top" wrapText="1"/>
    </xf>
    <xf numFmtId="164" fontId="24" fillId="7" borderId="1" xfId="0" applyNumberFormat="1" applyFont="1" applyFill="1" applyBorder="1" applyAlignment="1">
      <alignment vertical="center" wrapText="1"/>
    </xf>
    <xf numFmtId="164" fontId="17" fillId="7" borderId="1" xfId="0" applyNumberFormat="1" applyFont="1" applyFill="1" applyBorder="1" applyAlignment="1">
      <alignment vertical="center" wrapText="1"/>
    </xf>
    <xf numFmtId="164" fontId="11" fillId="7" borderId="1" xfId="0" applyNumberFormat="1" applyFont="1" applyFill="1" applyBorder="1" applyAlignment="1">
      <alignment vertical="center" wrapText="1"/>
    </xf>
    <xf numFmtId="164" fontId="16" fillId="7" borderId="1" xfId="0" applyNumberFormat="1" applyFont="1" applyFill="1" applyBorder="1" applyAlignment="1">
      <alignment vertical="center" wrapText="1"/>
    </xf>
    <xf numFmtId="164" fontId="17" fillId="4" borderId="1" xfId="0" applyNumberFormat="1" applyFont="1" applyFill="1" applyBorder="1" applyAlignment="1">
      <alignment vertical="center" wrapText="1"/>
    </xf>
    <xf numFmtId="164" fontId="27" fillId="0" borderId="1" xfId="0" applyNumberFormat="1" applyFont="1" applyFill="1" applyBorder="1" applyAlignment="1">
      <alignment horizontal="left" vertical="center" wrapText="1"/>
    </xf>
    <xf numFmtId="164" fontId="27" fillId="0" borderId="0" xfId="0" applyNumberFormat="1" applyFont="1" applyFill="1" applyAlignment="1">
      <alignment horizontal="center"/>
    </xf>
    <xf numFmtId="164" fontId="27" fillId="3" borderId="1" xfId="0" applyNumberFormat="1" applyFont="1" applyFill="1" applyBorder="1" applyAlignment="1">
      <alignment horizontal="left" vertical="center" wrapText="1"/>
    </xf>
    <xf numFmtId="164" fontId="27" fillId="0" borderId="1" xfId="0" applyNumberFormat="1" applyFont="1" applyFill="1" applyBorder="1" applyAlignment="1">
      <alignment vertical="center"/>
    </xf>
    <xf numFmtId="0" fontId="27" fillId="0" borderId="0" xfId="0" applyNumberFormat="1" applyFont="1" applyFill="1"/>
    <xf numFmtId="164" fontId="1" fillId="0" borderId="2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24" fillId="6" borderId="1" xfId="0" applyNumberFormat="1" applyFont="1" applyFill="1" applyBorder="1" applyAlignment="1">
      <alignment horizontal="center" vertical="center"/>
    </xf>
    <xf numFmtId="0" fontId="26" fillId="3" borderId="2" xfId="0" applyNumberFormat="1" applyFont="1" applyFill="1" applyBorder="1" applyAlignment="1" applyProtection="1">
      <alignment horizontal="center" vertical="center"/>
      <protection locked="0"/>
    </xf>
    <xf numFmtId="0" fontId="26" fillId="3" borderId="3" xfId="0" applyNumberFormat="1" applyFont="1" applyFill="1" applyBorder="1" applyAlignment="1" applyProtection="1">
      <alignment horizontal="center" vertical="center"/>
      <protection locked="0"/>
    </xf>
    <xf numFmtId="164" fontId="17" fillId="3" borderId="1" xfId="0" applyNumberFormat="1" applyFont="1" applyFill="1" applyBorder="1" applyAlignment="1">
      <alignment horizontal="left" vertical="center" wrapText="1"/>
    </xf>
  </cellXfs>
  <cellStyles count="2">
    <cellStyle name="Standard" xfId="0" builtinId="0"/>
    <cellStyle name="Standard 2" xfId="1"/>
  </cellStyles>
  <dxfs count="5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/>
  <colors>
    <mruColors>
      <color rgb="FF00CC66"/>
      <color rgb="FFFF0000"/>
      <color rgb="FF1C01BF"/>
      <color rgb="FF66FF99"/>
      <color rgb="FF00863D"/>
      <color rgb="FFA4488C"/>
      <color rgb="FFE26B0A"/>
      <color rgb="FF00FF00"/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topLeftCell="M1" zoomScale="75" zoomScaleNormal="75" zoomScaleSheetLayoutView="70" zoomScalePageLayoutView="75" workbookViewId="0">
      <selection activeCell="AD32" sqref="AD32"/>
    </sheetView>
  </sheetViews>
  <sheetFormatPr baseColWidth="10" defaultColWidth="11.42578125" defaultRowHeight="12.75" x14ac:dyDescent="0.2"/>
  <cols>
    <col min="1" max="1" width="2.85546875" style="16" customWidth="1"/>
    <col min="2" max="2" width="4.7109375" style="17" customWidth="1"/>
    <col min="3" max="3" width="28.7109375" style="33" customWidth="1"/>
    <col min="4" max="4" width="2.85546875" style="16" customWidth="1"/>
    <col min="5" max="5" width="4.42578125" style="17" customWidth="1"/>
    <col min="6" max="6" width="28.7109375" style="33" customWidth="1"/>
    <col min="7" max="7" width="2.85546875" style="16" customWidth="1"/>
    <col min="8" max="8" width="4.42578125" style="17" customWidth="1"/>
    <col min="9" max="9" width="28.7109375" style="33" customWidth="1"/>
    <col min="10" max="10" width="2.85546875" style="16" customWidth="1"/>
    <col min="11" max="11" width="4.42578125" style="17" customWidth="1"/>
    <col min="12" max="12" width="28.7109375" style="33" customWidth="1"/>
    <col min="13" max="13" width="2.85546875" style="22" customWidth="1"/>
    <col min="14" max="14" width="4.28515625" style="22" customWidth="1"/>
    <col min="15" max="15" width="28.7109375" style="30" customWidth="1"/>
    <col min="16" max="16" width="2.85546875" style="27" customWidth="1"/>
    <col min="17" max="17" width="4.28515625" style="27" customWidth="1"/>
    <col min="18" max="18" width="28.7109375" style="30" customWidth="1"/>
    <col min="19" max="19" width="2.85546875" style="16" customWidth="1"/>
    <col min="20" max="20" width="4.42578125" style="17" customWidth="1"/>
    <col min="21" max="21" width="28.7109375" style="30" customWidth="1"/>
    <col min="22" max="22" width="2.85546875" style="16" customWidth="1"/>
    <col min="23" max="23" width="4.42578125" style="17" customWidth="1"/>
    <col min="24" max="24" width="28.7109375" style="30" customWidth="1"/>
    <col min="25" max="25" width="2.85546875" style="16" customWidth="1"/>
    <col min="26" max="26" width="4.7109375" style="17" customWidth="1"/>
    <col min="27" max="27" width="28.7109375" style="30" customWidth="1"/>
    <col min="28" max="28" width="2.85546875" style="16" customWidth="1"/>
    <col min="29" max="29" width="4.85546875" style="17" customWidth="1"/>
    <col min="30" max="30" width="28.7109375" style="30" customWidth="1"/>
    <col min="31" max="31" width="2.85546875" style="16" customWidth="1"/>
    <col min="32" max="32" width="4.7109375" style="17" customWidth="1"/>
    <col min="33" max="33" width="28.7109375" style="30" customWidth="1"/>
    <col min="34" max="34" width="2.85546875" style="16" customWidth="1"/>
    <col min="35" max="35" width="5" style="17" customWidth="1"/>
    <col min="36" max="36" width="28.7109375" style="30" customWidth="1"/>
    <col min="37" max="16384" width="11.42578125" style="10"/>
  </cols>
  <sheetData>
    <row r="1" spans="1:36" s="1" customFormat="1" x14ac:dyDescent="0.2">
      <c r="A1" s="22">
        <v>2026</v>
      </c>
      <c r="B1" s="22"/>
      <c r="C1" s="35" t="s">
        <v>15</v>
      </c>
      <c r="D1" s="24" t="s">
        <v>16</v>
      </c>
      <c r="E1" s="54"/>
      <c r="F1" s="6"/>
      <c r="G1" s="23" t="s">
        <v>13</v>
      </c>
      <c r="H1" s="20"/>
      <c r="I1" s="5"/>
      <c r="J1" s="134" t="s">
        <v>14</v>
      </c>
      <c r="K1" s="2"/>
      <c r="L1" s="32"/>
      <c r="M1" s="22"/>
      <c r="N1" s="22"/>
      <c r="O1" s="7"/>
      <c r="P1" s="26"/>
      <c r="Q1" s="27"/>
      <c r="R1" s="4" t="s">
        <v>16</v>
      </c>
      <c r="S1" s="2"/>
      <c r="T1" s="8"/>
      <c r="U1" s="31" t="s">
        <v>15</v>
      </c>
      <c r="V1" s="21" t="s">
        <v>24</v>
      </c>
      <c r="W1" s="2"/>
      <c r="X1" s="25"/>
      <c r="Y1" s="5"/>
      <c r="Z1" s="6" t="s">
        <v>13</v>
      </c>
      <c r="AA1" s="7"/>
      <c r="AB1" s="131" t="s">
        <v>14</v>
      </c>
      <c r="AC1" s="3"/>
      <c r="AD1" s="4"/>
      <c r="AE1" s="22"/>
      <c r="AF1" s="22"/>
      <c r="AG1" s="5"/>
      <c r="AH1" s="9"/>
      <c r="AI1" s="2"/>
      <c r="AJ1" s="25"/>
    </row>
    <row r="2" spans="1:36" s="1" customFormat="1" ht="21.95" customHeight="1" x14ac:dyDescent="0.2">
      <c r="C2" s="28" t="s">
        <v>0</v>
      </c>
      <c r="D2" s="65"/>
      <c r="E2" s="65"/>
      <c r="F2" s="28" t="s">
        <v>1</v>
      </c>
      <c r="G2" s="65"/>
      <c r="H2" s="65"/>
      <c r="I2" s="29" t="s">
        <v>2</v>
      </c>
      <c r="J2" s="65"/>
      <c r="K2" s="65"/>
      <c r="L2" s="28" t="s">
        <v>3</v>
      </c>
      <c r="M2" s="22"/>
      <c r="N2" s="22"/>
      <c r="O2" s="28" t="s">
        <v>4</v>
      </c>
      <c r="P2" s="66"/>
      <c r="Q2" s="66"/>
      <c r="R2" s="29" t="s">
        <v>5</v>
      </c>
      <c r="S2" s="65"/>
      <c r="T2" s="65"/>
      <c r="U2" s="28" t="s">
        <v>6</v>
      </c>
      <c r="V2" s="65"/>
      <c r="W2" s="67"/>
      <c r="X2" s="28" t="s">
        <v>7</v>
      </c>
      <c r="Y2" s="65"/>
      <c r="Z2" s="65"/>
      <c r="AA2" s="28" t="s">
        <v>8</v>
      </c>
      <c r="AB2" s="65"/>
      <c r="AC2" s="65"/>
      <c r="AD2" s="29" t="s">
        <v>9</v>
      </c>
      <c r="AE2" s="68"/>
      <c r="AF2" s="68"/>
      <c r="AG2" s="28" t="s">
        <v>10</v>
      </c>
      <c r="AH2" s="65"/>
      <c r="AI2" s="67"/>
      <c r="AJ2" s="28" t="s">
        <v>11</v>
      </c>
    </row>
    <row r="3" spans="1:36" s="74" customFormat="1" ht="27" customHeight="1" x14ac:dyDescent="0.2">
      <c r="A3" s="139">
        <f>DATE($A$1,1,1)</f>
        <v>46023</v>
      </c>
      <c r="B3" s="139"/>
      <c r="C3" s="69" t="s">
        <v>26</v>
      </c>
      <c r="D3" s="139">
        <f>DATE($A$1,2,1)</f>
        <v>46054</v>
      </c>
      <c r="E3" s="139"/>
      <c r="F3" s="41" t="s">
        <v>41</v>
      </c>
      <c r="G3" s="139">
        <f>DATE($A$1,3,1)</f>
        <v>46082</v>
      </c>
      <c r="H3" s="139"/>
      <c r="I3" s="50"/>
      <c r="J3" s="139">
        <f>DATE($A$1,4,1)</f>
        <v>46113</v>
      </c>
      <c r="K3" s="139"/>
      <c r="L3" s="70"/>
      <c r="M3" s="141">
        <f>DATE($A$1,5,1)</f>
        <v>46143</v>
      </c>
      <c r="N3" s="141"/>
      <c r="O3" s="122" t="s">
        <v>33</v>
      </c>
      <c r="P3" s="140">
        <f>DATE($A$1,6,1)</f>
        <v>46174</v>
      </c>
      <c r="Q3" s="140"/>
      <c r="R3" s="62"/>
      <c r="S3" s="139">
        <f>DATE($A$1,7,1)</f>
        <v>46204</v>
      </c>
      <c r="T3" s="139"/>
      <c r="U3" s="42"/>
      <c r="V3" s="139">
        <f>DATE($A$1,8,1)</f>
        <v>46235</v>
      </c>
      <c r="W3" s="139"/>
      <c r="X3" s="79"/>
      <c r="Y3" s="139">
        <f>DATE($A$1,9,1)</f>
        <v>46266</v>
      </c>
      <c r="Z3" s="139"/>
      <c r="AA3" s="118"/>
      <c r="AB3" s="139">
        <f>DATE($A$1,10,1)</f>
        <v>46296</v>
      </c>
      <c r="AC3" s="139"/>
      <c r="AD3" s="41"/>
      <c r="AE3" s="139">
        <f>DATE($A$1,11,1)</f>
        <v>46327</v>
      </c>
      <c r="AF3" s="139"/>
      <c r="AG3" s="124" t="s">
        <v>74</v>
      </c>
      <c r="AH3" s="139">
        <f>DATE($A$1,12,1)</f>
        <v>46357</v>
      </c>
      <c r="AI3" s="139"/>
      <c r="AJ3" s="52"/>
    </row>
    <row r="4" spans="1:36" s="74" customFormat="1" ht="27" customHeight="1" x14ac:dyDescent="0.2">
      <c r="A4" s="139">
        <f>DATE($A$1,1,DAY(A3)+1)</f>
        <v>46024</v>
      </c>
      <c r="B4" s="139"/>
      <c r="C4" s="56"/>
      <c r="D4" s="139">
        <f>DATE($A$1,2,DAY(D3)+1)</f>
        <v>46055</v>
      </c>
      <c r="E4" s="139"/>
      <c r="F4" s="112"/>
      <c r="G4" s="139">
        <f>DATE($A$1,3,DAY(G3)+1)</f>
        <v>46083</v>
      </c>
      <c r="H4" s="139"/>
      <c r="I4" s="62"/>
      <c r="J4" s="139">
        <f>DATE($A$1,4,DAY(J3)+1)</f>
        <v>46114</v>
      </c>
      <c r="K4" s="139"/>
      <c r="L4" s="85"/>
      <c r="M4" s="141">
        <f>DATE($A$1,5,DAY(M3)+1)</f>
        <v>46144</v>
      </c>
      <c r="N4" s="141"/>
      <c r="O4" s="89"/>
      <c r="P4" s="140">
        <f>DATE($A$1,6,DAY(P3)+1)</f>
        <v>46175</v>
      </c>
      <c r="Q4" s="140"/>
      <c r="R4" s="62"/>
      <c r="S4" s="139">
        <f>DATE($A$1,7,DAY(S3)+1)</f>
        <v>46205</v>
      </c>
      <c r="T4" s="139"/>
      <c r="U4" s="51"/>
      <c r="V4" s="139">
        <f>DATE($A$1,8,DAY(V3)+1)</f>
        <v>46236</v>
      </c>
      <c r="W4" s="139"/>
      <c r="X4" s="57"/>
      <c r="Y4" s="139">
        <f>DATE($A$1,9,DAY(Y3)+1)</f>
        <v>46267</v>
      </c>
      <c r="Z4" s="139"/>
      <c r="AA4" s="44"/>
      <c r="AB4" s="139">
        <f>DATE($A$1,10,DAY(AB3)+1)</f>
        <v>46297</v>
      </c>
      <c r="AC4" s="139"/>
      <c r="AD4" s="93"/>
      <c r="AE4" s="139">
        <f>DATE($A$1,11,DAY(AE3)+1)</f>
        <v>46328</v>
      </c>
      <c r="AF4" s="139"/>
      <c r="AG4" s="62"/>
      <c r="AH4" s="139">
        <f>DATE($A$1,12,DAY(AH3)+1)</f>
        <v>46358</v>
      </c>
      <c r="AI4" s="139"/>
      <c r="AJ4" s="50"/>
    </row>
    <row r="5" spans="1:36" s="74" customFormat="1" ht="27" customHeight="1" x14ac:dyDescent="0.2">
      <c r="A5" s="139">
        <f t="shared" ref="A5:A31" si="0">DATE($A$1,1,DAY(A4)+1)</f>
        <v>46025</v>
      </c>
      <c r="B5" s="139"/>
      <c r="C5" s="64"/>
      <c r="D5" s="139">
        <f t="shared" ref="D5:D30" si="1">DATE($A$1,2,DAY(D4)+1)</f>
        <v>46056</v>
      </c>
      <c r="E5" s="139"/>
      <c r="F5" s="49"/>
      <c r="G5" s="139">
        <f t="shared" ref="G5:G33" si="2">DATE($A$1,3,DAY(G4)+1)</f>
        <v>46084</v>
      </c>
      <c r="H5" s="139"/>
      <c r="I5" s="101"/>
      <c r="J5" s="139">
        <f t="shared" ref="J5:J31" si="3">DATE($A$1,4,DAY(J4)+1)</f>
        <v>46115</v>
      </c>
      <c r="K5" s="139"/>
      <c r="L5" s="99" t="s">
        <v>12</v>
      </c>
      <c r="M5" s="141">
        <f t="shared" ref="M5:M33" si="4">DATE($A$1,5,DAY(M4)+1)</f>
        <v>46145</v>
      </c>
      <c r="N5" s="141"/>
      <c r="O5" s="89"/>
      <c r="P5" s="140">
        <f t="shared" ref="P5:P31" si="5">DATE($A$1,6,DAY(P4)+1)</f>
        <v>46176</v>
      </c>
      <c r="Q5" s="140"/>
      <c r="R5" s="62"/>
      <c r="S5" s="139">
        <f t="shared" ref="S5:S33" si="6">DATE($A$1,7,DAY(S4)+1)</f>
        <v>46206</v>
      </c>
      <c r="T5" s="139"/>
      <c r="U5" s="62"/>
      <c r="V5" s="139">
        <f t="shared" ref="V5:V31" si="7">DATE($A$1,8,DAY(V4)+1)</f>
        <v>46237</v>
      </c>
      <c r="W5" s="139"/>
      <c r="X5" s="79"/>
      <c r="Y5" s="139">
        <f t="shared" ref="Y5:Y31" si="8">DATE($A$1,9,DAY(Y4)+1)</f>
        <v>46268</v>
      </c>
      <c r="Z5" s="139"/>
      <c r="AA5" s="55" t="s">
        <v>25</v>
      </c>
      <c r="AB5" s="139">
        <f t="shared" ref="AB5:AB33" si="9">DATE($A$1,10,DAY(AB4)+1)</f>
        <v>46298</v>
      </c>
      <c r="AC5" s="139"/>
      <c r="AD5" s="123" t="s">
        <v>21</v>
      </c>
      <c r="AE5" s="139">
        <f t="shared" ref="AE5:AE31" si="10">DATE($A$1,11,DAY(AE4)+1)</f>
        <v>46329</v>
      </c>
      <c r="AF5" s="139"/>
      <c r="AG5" s="97"/>
      <c r="AH5" s="139">
        <f t="shared" ref="AH5:AH33" si="11">DATE($A$1,12,DAY(AH4)+1)</f>
        <v>46359</v>
      </c>
      <c r="AI5" s="139"/>
    </row>
    <row r="6" spans="1:36" s="74" customFormat="1" ht="27" customHeight="1" x14ac:dyDescent="0.2">
      <c r="A6" s="139">
        <f t="shared" si="0"/>
        <v>46026</v>
      </c>
      <c r="B6" s="139"/>
      <c r="C6" s="113"/>
      <c r="D6" s="139">
        <f t="shared" si="1"/>
        <v>46057</v>
      </c>
      <c r="E6" s="139"/>
      <c r="F6" s="82" t="s">
        <v>25</v>
      </c>
      <c r="G6" s="139">
        <f t="shared" si="2"/>
        <v>46085</v>
      </c>
      <c r="H6" s="139"/>
      <c r="J6" s="139">
        <f t="shared" si="3"/>
        <v>46116</v>
      </c>
      <c r="K6" s="139"/>
      <c r="L6" s="70"/>
      <c r="M6" s="141">
        <f t="shared" si="4"/>
        <v>46146</v>
      </c>
      <c r="N6" s="141"/>
      <c r="O6" s="88"/>
      <c r="P6" s="140">
        <f t="shared" si="5"/>
        <v>46177</v>
      </c>
      <c r="Q6" s="140"/>
      <c r="R6" s="122" t="s">
        <v>35</v>
      </c>
      <c r="S6" s="139">
        <f t="shared" si="6"/>
        <v>46207</v>
      </c>
      <c r="T6" s="139"/>
      <c r="V6" s="139">
        <f t="shared" si="7"/>
        <v>46238</v>
      </c>
      <c r="W6" s="139"/>
      <c r="X6" s="79"/>
      <c r="Y6" s="139">
        <f t="shared" si="8"/>
        <v>46269</v>
      </c>
      <c r="Z6" s="139"/>
      <c r="AA6" s="43"/>
      <c r="AB6" s="139">
        <f t="shared" si="9"/>
        <v>46299</v>
      </c>
      <c r="AC6" s="139"/>
      <c r="AD6" s="40" t="s">
        <v>25</v>
      </c>
      <c r="AE6" s="139">
        <f t="shared" si="10"/>
        <v>46330</v>
      </c>
      <c r="AF6" s="139"/>
      <c r="AG6" s="62" t="s">
        <v>25</v>
      </c>
      <c r="AH6" s="139">
        <f t="shared" si="11"/>
        <v>46360</v>
      </c>
      <c r="AI6" s="139"/>
      <c r="AJ6" s="42"/>
    </row>
    <row r="7" spans="1:36" s="74" customFormat="1" ht="27" customHeight="1" x14ac:dyDescent="0.2">
      <c r="A7" s="139">
        <f t="shared" si="0"/>
        <v>46027</v>
      </c>
      <c r="B7" s="139"/>
      <c r="C7" s="64"/>
      <c r="D7" s="139">
        <f t="shared" si="1"/>
        <v>46058</v>
      </c>
      <c r="E7" s="139"/>
      <c r="F7" s="82" t="s">
        <v>25</v>
      </c>
      <c r="G7" s="139">
        <f t="shared" si="2"/>
        <v>46086</v>
      </c>
      <c r="H7" s="139"/>
      <c r="I7" s="106"/>
      <c r="J7" s="139">
        <f t="shared" si="3"/>
        <v>46117</v>
      </c>
      <c r="K7" s="139"/>
      <c r="L7" s="70" t="s">
        <v>32</v>
      </c>
      <c r="M7" s="141">
        <f t="shared" si="4"/>
        <v>46147</v>
      </c>
      <c r="N7" s="141"/>
      <c r="O7" s="62"/>
      <c r="P7" s="140">
        <f t="shared" si="5"/>
        <v>46178</v>
      </c>
      <c r="Q7" s="140"/>
      <c r="R7" s="130" t="s">
        <v>44</v>
      </c>
      <c r="S7" s="139">
        <f t="shared" si="6"/>
        <v>46208</v>
      </c>
      <c r="T7" s="139"/>
      <c r="V7" s="139">
        <f t="shared" si="7"/>
        <v>46239</v>
      </c>
      <c r="W7" s="139"/>
      <c r="X7" s="57"/>
      <c r="Y7" s="139">
        <f t="shared" si="8"/>
        <v>46270</v>
      </c>
      <c r="Z7" s="139"/>
      <c r="AA7" s="50" t="s">
        <v>64</v>
      </c>
      <c r="AB7" s="139">
        <f t="shared" si="9"/>
        <v>46300</v>
      </c>
      <c r="AC7" s="139"/>
      <c r="AD7" s="63"/>
      <c r="AE7" s="139">
        <f t="shared" si="10"/>
        <v>46331</v>
      </c>
      <c r="AF7" s="139"/>
      <c r="AG7" s="62" t="s">
        <v>25</v>
      </c>
      <c r="AH7" s="139">
        <f t="shared" si="11"/>
        <v>46361</v>
      </c>
      <c r="AI7" s="139"/>
      <c r="AJ7" s="130" t="s">
        <v>66</v>
      </c>
    </row>
    <row r="8" spans="1:36" s="74" customFormat="1" ht="27" customHeight="1" x14ac:dyDescent="0.2">
      <c r="A8" s="139">
        <f t="shared" si="0"/>
        <v>46028</v>
      </c>
      <c r="B8" s="139"/>
      <c r="C8" s="99" t="s">
        <v>30</v>
      </c>
      <c r="D8" s="139">
        <f t="shared" si="1"/>
        <v>46059</v>
      </c>
      <c r="E8" s="139"/>
      <c r="F8" s="37"/>
      <c r="G8" s="139">
        <f t="shared" si="2"/>
        <v>46087</v>
      </c>
      <c r="H8" s="139"/>
      <c r="I8" s="53"/>
      <c r="J8" s="139">
        <f t="shared" si="3"/>
        <v>46118</v>
      </c>
      <c r="K8" s="139"/>
      <c r="L8" s="70" t="s">
        <v>20</v>
      </c>
      <c r="M8" s="141">
        <f t="shared" si="4"/>
        <v>46148</v>
      </c>
      <c r="N8" s="141"/>
      <c r="P8" s="140">
        <f t="shared" si="5"/>
        <v>46179</v>
      </c>
      <c r="Q8" s="140"/>
      <c r="R8" s="130" t="s">
        <v>44</v>
      </c>
      <c r="S8" s="139">
        <f t="shared" si="6"/>
        <v>46209</v>
      </c>
      <c r="T8" s="139"/>
      <c r="U8" s="81"/>
      <c r="V8" s="139">
        <f t="shared" si="7"/>
        <v>46240</v>
      </c>
      <c r="W8" s="139"/>
      <c r="X8" s="57"/>
      <c r="Y8" s="139">
        <f t="shared" si="8"/>
        <v>46271</v>
      </c>
      <c r="Z8" s="139"/>
      <c r="AA8" s="50" t="s">
        <v>64</v>
      </c>
      <c r="AB8" s="139">
        <f t="shared" si="9"/>
        <v>46301</v>
      </c>
      <c r="AC8" s="139"/>
      <c r="AD8" s="63"/>
      <c r="AE8" s="139">
        <f t="shared" si="10"/>
        <v>46332</v>
      </c>
      <c r="AF8" s="139"/>
      <c r="AG8" s="50" t="s">
        <v>71</v>
      </c>
      <c r="AH8" s="139">
        <f t="shared" si="11"/>
        <v>46362</v>
      </c>
      <c r="AI8" s="139"/>
      <c r="AJ8" s="101" t="s">
        <v>67</v>
      </c>
    </row>
    <row r="9" spans="1:36" s="74" customFormat="1" ht="27" customHeight="1" x14ac:dyDescent="0.2">
      <c r="A9" s="139">
        <f>DATE($A$1,1,DAY(A8)+1)</f>
        <v>46029</v>
      </c>
      <c r="B9" s="139"/>
      <c r="C9" s="50"/>
      <c r="D9" s="139">
        <f t="shared" si="1"/>
        <v>46060</v>
      </c>
      <c r="E9" s="139"/>
      <c r="F9" s="37"/>
      <c r="G9" s="139">
        <f t="shared" si="2"/>
        <v>46088</v>
      </c>
      <c r="H9" s="139"/>
      <c r="I9" s="60" t="s">
        <v>48</v>
      </c>
      <c r="J9" s="139">
        <f t="shared" si="3"/>
        <v>46119</v>
      </c>
      <c r="K9" s="139"/>
      <c r="L9" s="57" t="s">
        <v>25</v>
      </c>
      <c r="M9" s="141">
        <f t="shared" si="4"/>
        <v>46149</v>
      </c>
      <c r="N9" s="141"/>
      <c r="P9" s="140">
        <f t="shared" si="5"/>
        <v>46180</v>
      </c>
      <c r="Q9" s="140"/>
      <c r="R9" s="130" t="s">
        <v>44</v>
      </c>
      <c r="S9" s="139">
        <f t="shared" si="6"/>
        <v>46210</v>
      </c>
      <c r="T9" s="139"/>
      <c r="U9" s="62"/>
      <c r="V9" s="139">
        <f t="shared" si="7"/>
        <v>46241</v>
      </c>
      <c r="W9" s="139"/>
      <c r="X9" s="58"/>
      <c r="Y9" s="139">
        <f t="shared" si="8"/>
        <v>46272</v>
      </c>
      <c r="Z9" s="139"/>
      <c r="AA9" s="81"/>
      <c r="AB9" s="139">
        <f t="shared" si="9"/>
        <v>46302</v>
      </c>
      <c r="AC9" s="139"/>
      <c r="AD9" s="40"/>
      <c r="AE9" s="139">
        <f t="shared" si="10"/>
        <v>46333</v>
      </c>
      <c r="AF9" s="139"/>
      <c r="AG9" s="50" t="s">
        <v>73</v>
      </c>
      <c r="AH9" s="139">
        <f t="shared" si="11"/>
        <v>46363</v>
      </c>
      <c r="AI9" s="139"/>
      <c r="AJ9" s="101" t="s">
        <v>37</v>
      </c>
    </row>
    <row r="10" spans="1:36" s="74" customFormat="1" ht="27" customHeight="1" x14ac:dyDescent="0.2">
      <c r="A10" s="139">
        <f t="shared" si="0"/>
        <v>46030</v>
      </c>
      <c r="B10" s="139"/>
      <c r="C10" s="50"/>
      <c r="D10" s="139">
        <f t="shared" si="1"/>
        <v>46061</v>
      </c>
      <c r="E10" s="139"/>
      <c r="G10" s="139">
        <f t="shared" si="2"/>
        <v>46089</v>
      </c>
      <c r="H10" s="139"/>
      <c r="I10" s="63" t="s">
        <v>48</v>
      </c>
      <c r="J10" s="139">
        <f t="shared" si="3"/>
        <v>46120</v>
      </c>
      <c r="K10" s="139"/>
      <c r="L10" s="71"/>
      <c r="M10" s="141">
        <f t="shared" si="4"/>
        <v>46150</v>
      </c>
      <c r="N10" s="141"/>
      <c r="O10" s="53"/>
      <c r="P10" s="140">
        <f t="shared" si="5"/>
        <v>46181</v>
      </c>
      <c r="Q10" s="140"/>
      <c r="S10" s="139">
        <f t="shared" si="6"/>
        <v>46211</v>
      </c>
      <c r="T10" s="139"/>
      <c r="U10" s="86"/>
      <c r="V10" s="139">
        <f>DATE($A$1,8,DAY(V9)+1)</f>
        <v>46242</v>
      </c>
      <c r="W10" s="139"/>
      <c r="X10" s="59"/>
      <c r="Y10" s="139">
        <f t="shared" si="8"/>
        <v>46273</v>
      </c>
      <c r="Z10" s="139"/>
      <c r="AA10" s="81"/>
      <c r="AB10" s="139">
        <f t="shared" si="9"/>
        <v>46303</v>
      </c>
      <c r="AC10" s="139"/>
      <c r="AD10" s="40"/>
      <c r="AE10" s="139">
        <f t="shared" si="10"/>
        <v>46334</v>
      </c>
      <c r="AF10" s="139"/>
      <c r="AG10" s="50" t="s">
        <v>72</v>
      </c>
      <c r="AH10" s="139">
        <f t="shared" si="11"/>
        <v>46364</v>
      </c>
      <c r="AI10" s="139"/>
      <c r="AJ10" s="50"/>
    </row>
    <row r="11" spans="1:36" s="74" customFormat="1" ht="27" customHeight="1" x14ac:dyDescent="0.2">
      <c r="A11" s="139">
        <f t="shared" si="0"/>
        <v>46031</v>
      </c>
      <c r="B11" s="139"/>
      <c r="C11" s="48"/>
      <c r="D11" s="139">
        <f t="shared" si="1"/>
        <v>46062</v>
      </c>
      <c r="E11" s="139"/>
      <c r="F11" s="83"/>
      <c r="G11" s="139">
        <f t="shared" si="2"/>
        <v>46090</v>
      </c>
      <c r="H11" s="139"/>
      <c r="I11" s="38"/>
      <c r="J11" s="139">
        <f t="shared" si="3"/>
        <v>46121</v>
      </c>
      <c r="K11" s="139"/>
      <c r="L11" s="58" t="s">
        <v>25</v>
      </c>
      <c r="M11" s="141">
        <f t="shared" si="4"/>
        <v>46151</v>
      </c>
      <c r="N11" s="141"/>
      <c r="O11" s="62" t="s">
        <v>51</v>
      </c>
      <c r="P11" s="140">
        <f t="shared" si="5"/>
        <v>46182</v>
      </c>
      <c r="Q11" s="140"/>
      <c r="R11" s="133" t="s">
        <v>45</v>
      </c>
      <c r="S11" s="139">
        <f t="shared" si="6"/>
        <v>46212</v>
      </c>
      <c r="T11" s="139"/>
      <c r="U11" s="102"/>
      <c r="V11" s="139">
        <f t="shared" si="7"/>
        <v>46243</v>
      </c>
      <c r="W11" s="139"/>
      <c r="X11" s="58"/>
      <c r="Y11" s="139">
        <f t="shared" si="8"/>
        <v>46274</v>
      </c>
      <c r="Z11" s="139"/>
      <c r="AA11" s="44" t="s">
        <v>25</v>
      </c>
      <c r="AB11" s="139">
        <f t="shared" si="9"/>
        <v>46304</v>
      </c>
      <c r="AC11" s="139"/>
      <c r="AD11" s="40"/>
      <c r="AE11" s="139">
        <f t="shared" si="10"/>
        <v>46335</v>
      </c>
      <c r="AF11" s="139"/>
      <c r="AG11" s="44"/>
      <c r="AH11" s="139">
        <f t="shared" si="11"/>
        <v>46365</v>
      </c>
      <c r="AI11" s="139"/>
      <c r="AJ11" s="76" t="s">
        <v>25</v>
      </c>
    </row>
    <row r="12" spans="1:36" s="74" customFormat="1" ht="27" customHeight="1" x14ac:dyDescent="0.2">
      <c r="A12" s="139">
        <f t="shared" si="0"/>
        <v>46032</v>
      </c>
      <c r="B12" s="139"/>
      <c r="C12" s="50" t="s">
        <v>46</v>
      </c>
      <c r="D12" s="139">
        <f t="shared" si="1"/>
        <v>46063</v>
      </c>
      <c r="E12" s="139"/>
      <c r="F12" s="111" t="s">
        <v>25</v>
      </c>
      <c r="G12" s="139">
        <f t="shared" si="2"/>
        <v>46091</v>
      </c>
      <c r="H12" s="139"/>
      <c r="I12" s="38"/>
      <c r="J12" s="139">
        <f t="shared" si="3"/>
        <v>46122</v>
      </c>
      <c r="K12" s="139"/>
      <c r="L12" s="57" t="s">
        <v>25</v>
      </c>
      <c r="M12" s="141">
        <f t="shared" si="4"/>
        <v>46152</v>
      </c>
      <c r="N12" s="141"/>
      <c r="O12" s="62" t="s">
        <v>51</v>
      </c>
      <c r="P12" s="140">
        <f t="shared" si="5"/>
        <v>46183</v>
      </c>
      <c r="Q12" s="140"/>
      <c r="R12" s="132" t="s">
        <v>45</v>
      </c>
      <c r="S12" s="139">
        <f t="shared" si="6"/>
        <v>46213</v>
      </c>
      <c r="T12" s="139"/>
      <c r="U12" s="46"/>
      <c r="V12" s="139">
        <f t="shared" si="7"/>
        <v>46244</v>
      </c>
      <c r="W12" s="139"/>
      <c r="X12" s="58"/>
      <c r="Y12" s="139">
        <f t="shared" si="8"/>
        <v>46275</v>
      </c>
      <c r="Z12" s="139"/>
      <c r="AA12" s="80" t="s">
        <v>25</v>
      </c>
      <c r="AB12" s="139">
        <f t="shared" si="9"/>
        <v>46305</v>
      </c>
      <c r="AC12" s="139"/>
      <c r="AD12" s="40"/>
      <c r="AE12" s="139">
        <f t="shared" si="10"/>
        <v>46336</v>
      </c>
      <c r="AF12" s="139"/>
      <c r="AG12" s="44"/>
      <c r="AH12" s="139">
        <f t="shared" si="11"/>
        <v>46366</v>
      </c>
      <c r="AI12" s="139"/>
      <c r="AJ12" s="42" t="s">
        <v>25</v>
      </c>
    </row>
    <row r="13" spans="1:36" s="74" customFormat="1" ht="27" customHeight="1" x14ac:dyDescent="0.2">
      <c r="A13" s="139">
        <f t="shared" si="0"/>
        <v>46033</v>
      </c>
      <c r="B13" s="139"/>
      <c r="C13" s="105" t="s">
        <v>47</v>
      </c>
      <c r="D13" s="139">
        <f t="shared" si="1"/>
        <v>46064</v>
      </c>
      <c r="E13" s="139"/>
      <c r="F13" s="63" t="s">
        <v>25</v>
      </c>
      <c r="G13" s="139">
        <f t="shared" si="2"/>
        <v>46092</v>
      </c>
      <c r="H13" s="139"/>
      <c r="I13" s="50" t="s">
        <v>25</v>
      </c>
      <c r="J13" s="139">
        <f t="shared" si="3"/>
        <v>46123</v>
      </c>
      <c r="K13" s="139"/>
      <c r="L13" s="71"/>
      <c r="M13" s="141">
        <f t="shared" si="4"/>
        <v>46153</v>
      </c>
      <c r="N13" s="141"/>
      <c r="O13" s="62"/>
      <c r="P13" s="140">
        <f t="shared" si="5"/>
        <v>46184</v>
      </c>
      <c r="Q13" s="140"/>
      <c r="R13" s="132" t="s">
        <v>45</v>
      </c>
      <c r="S13" s="139">
        <f t="shared" si="6"/>
        <v>46214</v>
      </c>
      <c r="T13" s="139"/>
      <c r="U13" s="50" t="s">
        <v>39</v>
      </c>
      <c r="V13" s="139">
        <f t="shared" si="7"/>
        <v>46245</v>
      </c>
      <c r="W13" s="139"/>
      <c r="X13" s="58"/>
      <c r="Y13" s="139">
        <f t="shared" si="8"/>
        <v>46276</v>
      </c>
      <c r="Z13" s="139"/>
      <c r="AA13" s="44"/>
      <c r="AB13" s="139">
        <f t="shared" si="9"/>
        <v>46306</v>
      </c>
      <c r="AC13" s="139"/>
      <c r="AD13" s="40" t="s">
        <v>25</v>
      </c>
      <c r="AE13" s="139">
        <f t="shared" si="10"/>
        <v>46337</v>
      </c>
      <c r="AF13" s="139"/>
      <c r="AG13" s="44" t="s">
        <v>25</v>
      </c>
      <c r="AH13" s="139">
        <f t="shared" si="11"/>
        <v>46367</v>
      </c>
      <c r="AI13" s="139"/>
      <c r="AJ13" s="42"/>
    </row>
    <row r="14" spans="1:36" s="74" customFormat="1" ht="27" customHeight="1" x14ac:dyDescent="0.2">
      <c r="A14" s="139">
        <f t="shared" si="0"/>
        <v>46034</v>
      </c>
      <c r="B14" s="139"/>
      <c r="C14" s="53"/>
      <c r="D14" s="139">
        <f t="shared" si="1"/>
        <v>46065</v>
      </c>
      <c r="E14" s="139"/>
      <c r="F14" s="125" t="s">
        <v>40</v>
      </c>
      <c r="G14" s="139">
        <f t="shared" si="2"/>
        <v>46093</v>
      </c>
      <c r="H14" s="139"/>
      <c r="I14" s="62" t="s">
        <v>25</v>
      </c>
      <c r="J14" s="139">
        <f t="shared" si="3"/>
        <v>46124</v>
      </c>
      <c r="K14" s="139"/>
      <c r="L14" s="87" t="s">
        <v>25</v>
      </c>
      <c r="M14" s="141">
        <f t="shared" si="4"/>
        <v>46154</v>
      </c>
      <c r="N14" s="141"/>
      <c r="O14" s="62"/>
      <c r="P14" s="140">
        <f t="shared" si="5"/>
        <v>46185</v>
      </c>
      <c r="Q14" s="140"/>
      <c r="R14" s="130" t="s">
        <v>45</v>
      </c>
      <c r="S14" s="139">
        <f t="shared" si="6"/>
        <v>46215</v>
      </c>
      <c r="T14" s="139"/>
      <c r="U14" s="48" t="s">
        <v>39</v>
      </c>
      <c r="V14" s="139">
        <f t="shared" si="7"/>
        <v>46246</v>
      </c>
      <c r="W14" s="139"/>
      <c r="X14" s="91"/>
      <c r="Y14" s="139">
        <f t="shared" si="8"/>
        <v>46277</v>
      </c>
      <c r="Z14" s="139"/>
      <c r="AA14" s="36"/>
      <c r="AB14" s="139">
        <f t="shared" si="9"/>
        <v>46307</v>
      </c>
      <c r="AC14" s="139"/>
      <c r="AD14" s="78"/>
      <c r="AE14" s="139">
        <f t="shared" si="10"/>
        <v>46338</v>
      </c>
      <c r="AF14" s="139"/>
      <c r="AG14" s="130" t="s">
        <v>59</v>
      </c>
      <c r="AH14" s="139">
        <f t="shared" si="11"/>
        <v>46368</v>
      </c>
      <c r="AI14" s="139"/>
      <c r="AJ14" s="62" t="s">
        <v>57</v>
      </c>
    </row>
    <row r="15" spans="1:36" s="74" customFormat="1" ht="27" customHeight="1" x14ac:dyDescent="0.2">
      <c r="A15" s="139">
        <f t="shared" si="0"/>
        <v>46035</v>
      </c>
      <c r="B15" s="139"/>
      <c r="C15" s="53"/>
      <c r="D15" s="139">
        <f t="shared" si="1"/>
        <v>46066</v>
      </c>
      <c r="E15" s="139"/>
      <c r="F15" s="126"/>
      <c r="G15" s="139">
        <f t="shared" si="2"/>
        <v>46094</v>
      </c>
      <c r="H15" s="139"/>
      <c r="I15" s="62"/>
      <c r="J15" s="139">
        <f t="shared" si="3"/>
        <v>46125</v>
      </c>
      <c r="K15" s="139"/>
      <c r="L15" s="48"/>
      <c r="M15" s="141">
        <f t="shared" si="4"/>
        <v>46155</v>
      </c>
      <c r="N15" s="141"/>
      <c r="O15" s="62" t="s">
        <v>27</v>
      </c>
      <c r="P15" s="140">
        <f t="shared" si="5"/>
        <v>46186</v>
      </c>
      <c r="Q15" s="140"/>
      <c r="R15" s="130" t="s">
        <v>45</v>
      </c>
      <c r="S15" s="139">
        <f t="shared" si="6"/>
        <v>46216</v>
      </c>
      <c r="T15" s="139"/>
      <c r="U15" s="46"/>
      <c r="V15" s="139">
        <f t="shared" si="7"/>
        <v>46247</v>
      </c>
      <c r="W15" s="139"/>
      <c r="X15" s="58"/>
      <c r="Y15" s="139">
        <f t="shared" si="8"/>
        <v>46278</v>
      </c>
      <c r="Z15" s="139"/>
      <c r="AA15" s="62" t="s">
        <v>54</v>
      </c>
      <c r="AB15" s="139">
        <f t="shared" si="9"/>
        <v>46308</v>
      </c>
      <c r="AC15" s="139"/>
      <c r="AD15" s="104"/>
      <c r="AE15" s="139">
        <f t="shared" si="10"/>
        <v>46339</v>
      </c>
      <c r="AF15" s="139"/>
      <c r="AG15" s="130" t="s">
        <v>59</v>
      </c>
      <c r="AH15" s="139">
        <f t="shared" si="11"/>
        <v>46369</v>
      </c>
      <c r="AI15" s="139"/>
      <c r="AJ15" s="101" t="s">
        <v>58</v>
      </c>
    </row>
    <row r="16" spans="1:36" s="74" customFormat="1" ht="27" customHeight="1" x14ac:dyDescent="0.2">
      <c r="A16" s="139">
        <f t="shared" si="0"/>
        <v>46036</v>
      </c>
      <c r="B16" s="139"/>
      <c r="C16" s="75"/>
      <c r="D16" s="139">
        <f t="shared" si="1"/>
        <v>46067</v>
      </c>
      <c r="E16" s="139"/>
      <c r="F16" s="127"/>
      <c r="G16" s="139">
        <f t="shared" si="2"/>
        <v>46095</v>
      </c>
      <c r="H16" s="139"/>
      <c r="I16" s="36"/>
      <c r="J16" s="139">
        <f t="shared" si="3"/>
        <v>46126</v>
      </c>
      <c r="K16" s="139"/>
      <c r="L16" s="116"/>
      <c r="M16" s="141">
        <f t="shared" si="4"/>
        <v>46156</v>
      </c>
      <c r="N16" s="141"/>
      <c r="O16" s="122" t="s">
        <v>22</v>
      </c>
      <c r="P16" s="140">
        <f t="shared" si="5"/>
        <v>46187</v>
      </c>
      <c r="Q16" s="140"/>
      <c r="R16" s="95"/>
      <c r="S16" s="139">
        <f t="shared" si="6"/>
        <v>46217</v>
      </c>
      <c r="T16" s="139"/>
      <c r="U16" s="46"/>
      <c r="V16" s="139">
        <f t="shared" si="7"/>
        <v>46248</v>
      </c>
      <c r="W16" s="139"/>
      <c r="X16" s="58"/>
      <c r="Y16" s="139">
        <f t="shared" si="8"/>
        <v>46279</v>
      </c>
      <c r="Z16" s="139"/>
      <c r="AA16" s="109"/>
      <c r="AB16" s="139">
        <f t="shared" si="9"/>
        <v>46309</v>
      </c>
      <c r="AC16" s="139"/>
      <c r="AD16" s="104"/>
      <c r="AE16" s="139">
        <f t="shared" si="10"/>
        <v>46340</v>
      </c>
      <c r="AF16" s="139"/>
      <c r="AG16" s="109" t="s">
        <v>68</v>
      </c>
      <c r="AH16" s="139">
        <f t="shared" si="11"/>
        <v>46370</v>
      </c>
      <c r="AI16" s="139"/>
    </row>
    <row r="17" spans="1:36" s="74" customFormat="1" ht="27" customHeight="1" x14ac:dyDescent="0.2">
      <c r="A17" s="139">
        <f t="shared" si="0"/>
        <v>46037</v>
      </c>
      <c r="B17" s="139"/>
      <c r="C17" s="63"/>
      <c r="D17" s="139">
        <f t="shared" si="1"/>
        <v>46068</v>
      </c>
      <c r="E17" s="139"/>
      <c r="F17" s="128"/>
      <c r="G17" s="139">
        <f t="shared" si="2"/>
        <v>46096</v>
      </c>
      <c r="H17" s="139"/>
      <c r="I17" s="50" t="s">
        <v>25</v>
      </c>
      <c r="J17" s="139">
        <f t="shared" si="3"/>
        <v>46127</v>
      </c>
      <c r="K17" s="139"/>
      <c r="L17" s="46"/>
      <c r="M17" s="141">
        <f t="shared" si="4"/>
        <v>46157</v>
      </c>
      <c r="N17" s="141"/>
      <c r="O17" s="62"/>
      <c r="P17" s="140">
        <f t="shared" si="5"/>
        <v>46188</v>
      </c>
      <c r="Q17" s="140"/>
      <c r="R17" s="88"/>
      <c r="S17" s="139">
        <f t="shared" si="6"/>
        <v>46218</v>
      </c>
      <c r="T17" s="139"/>
      <c r="U17" s="46"/>
      <c r="V17" s="139">
        <f t="shared" si="7"/>
        <v>46249</v>
      </c>
      <c r="W17" s="139"/>
      <c r="X17" s="58"/>
      <c r="Y17" s="139">
        <f t="shared" si="8"/>
        <v>46280</v>
      </c>
      <c r="Z17" s="139"/>
      <c r="AA17" s="50"/>
      <c r="AB17" s="139">
        <f t="shared" si="9"/>
        <v>46310</v>
      </c>
      <c r="AC17" s="139"/>
      <c r="AD17" s="104" t="s">
        <v>25</v>
      </c>
      <c r="AE17" s="139">
        <f t="shared" si="10"/>
        <v>46341</v>
      </c>
      <c r="AF17" s="139"/>
      <c r="AG17" s="109" t="s">
        <v>69</v>
      </c>
      <c r="AH17" s="139">
        <f t="shared" si="11"/>
        <v>46371</v>
      </c>
      <c r="AI17" s="139"/>
      <c r="AJ17" s="40"/>
    </row>
    <row r="18" spans="1:36" s="74" customFormat="1" ht="27" customHeight="1" x14ac:dyDescent="0.2">
      <c r="A18" s="139">
        <f t="shared" si="0"/>
        <v>46038</v>
      </c>
      <c r="B18" s="139"/>
      <c r="C18" s="63"/>
      <c r="D18" s="139">
        <f t="shared" si="1"/>
        <v>46069</v>
      </c>
      <c r="E18" s="139"/>
      <c r="F18" s="125" t="s">
        <v>19</v>
      </c>
      <c r="G18" s="139">
        <f t="shared" si="2"/>
        <v>46097</v>
      </c>
      <c r="H18" s="139"/>
      <c r="I18" s="50"/>
      <c r="J18" s="139">
        <f t="shared" si="3"/>
        <v>46128</v>
      </c>
      <c r="K18" s="139"/>
      <c r="L18" s="86"/>
      <c r="M18" s="141">
        <f t="shared" si="4"/>
        <v>46158</v>
      </c>
      <c r="N18" s="141"/>
      <c r="O18" s="62" t="s">
        <v>52</v>
      </c>
      <c r="P18" s="140">
        <f t="shared" si="5"/>
        <v>46189</v>
      </c>
      <c r="Q18" s="140"/>
      <c r="R18" s="88"/>
      <c r="S18" s="139">
        <f t="shared" si="6"/>
        <v>46219</v>
      </c>
      <c r="T18" s="139"/>
      <c r="U18" s="47"/>
      <c r="V18" s="139">
        <f t="shared" si="7"/>
        <v>46250</v>
      </c>
      <c r="W18" s="139"/>
      <c r="X18" s="58"/>
      <c r="Y18" s="139">
        <f t="shared" si="8"/>
        <v>46281</v>
      </c>
      <c r="Z18" s="139"/>
      <c r="AA18" s="42"/>
      <c r="AB18" s="139">
        <f t="shared" si="9"/>
        <v>46311</v>
      </c>
      <c r="AC18" s="139"/>
      <c r="AD18" s="119"/>
      <c r="AE18" s="139">
        <f t="shared" si="10"/>
        <v>46342</v>
      </c>
      <c r="AF18" s="139"/>
      <c r="AG18" s="88"/>
      <c r="AH18" s="139">
        <f t="shared" si="11"/>
        <v>46372</v>
      </c>
      <c r="AI18" s="139"/>
      <c r="AJ18" s="36" t="s">
        <v>25</v>
      </c>
    </row>
    <row r="19" spans="1:36" s="74" customFormat="1" ht="27" customHeight="1" x14ac:dyDescent="0.2">
      <c r="A19" s="139">
        <f t="shared" si="0"/>
        <v>46039</v>
      </c>
      <c r="B19" s="139"/>
      <c r="C19" s="115" t="s">
        <v>38</v>
      </c>
      <c r="D19" s="139">
        <f t="shared" si="1"/>
        <v>46070</v>
      </c>
      <c r="E19" s="139"/>
      <c r="F19" s="83"/>
      <c r="G19" s="139">
        <f t="shared" si="2"/>
        <v>46098</v>
      </c>
      <c r="H19" s="139"/>
      <c r="I19" s="38"/>
      <c r="J19" s="139">
        <f t="shared" si="3"/>
        <v>46129</v>
      </c>
      <c r="K19" s="139"/>
      <c r="L19" s="46"/>
      <c r="M19" s="141">
        <f t="shared" si="4"/>
        <v>46159</v>
      </c>
      <c r="N19" s="141"/>
      <c r="O19" s="107" t="s">
        <v>52</v>
      </c>
      <c r="P19" s="140">
        <f t="shared" si="5"/>
        <v>46190</v>
      </c>
      <c r="Q19" s="140"/>
      <c r="R19" s="44"/>
      <c r="S19" s="139">
        <f t="shared" si="6"/>
        <v>46220</v>
      </c>
      <c r="T19" s="139"/>
      <c r="U19" s="46"/>
      <c r="V19" s="139">
        <f t="shared" si="7"/>
        <v>46251</v>
      </c>
      <c r="W19" s="139"/>
      <c r="X19" s="57"/>
      <c r="Y19" s="139">
        <f t="shared" si="8"/>
        <v>46282</v>
      </c>
      <c r="Z19" s="139"/>
      <c r="AA19" s="51"/>
      <c r="AB19" s="139">
        <f t="shared" si="9"/>
        <v>46312</v>
      </c>
      <c r="AC19" s="139"/>
      <c r="AD19" s="73"/>
      <c r="AE19" s="139">
        <f t="shared" si="10"/>
        <v>46343</v>
      </c>
      <c r="AF19" s="139"/>
      <c r="AG19" s="88"/>
      <c r="AH19" s="139">
        <f t="shared" si="11"/>
        <v>46373</v>
      </c>
      <c r="AI19" s="139"/>
      <c r="AJ19" s="42" t="s">
        <v>25</v>
      </c>
    </row>
    <row r="20" spans="1:36" s="74" customFormat="1" ht="27" customHeight="1" x14ac:dyDescent="0.2">
      <c r="A20" s="139">
        <f t="shared" si="0"/>
        <v>46040</v>
      </c>
      <c r="B20" s="139"/>
      <c r="C20" s="42"/>
      <c r="D20" s="139">
        <f t="shared" si="1"/>
        <v>46071</v>
      </c>
      <c r="E20" s="139"/>
      <c r="F20" s="83"/>
      <c r="G20" s="139">
        <f t="shared" si="2"/>
        <v>46099</v>
      </c>
      <c r="H20" s="139"/>
      <c r="I20" s="50" t="s">
        <v>25</v>
      </c>
      <c r="J20" s="139">
        <f t="shared" si="3"/>
        <v>46130</v>
      </c>
      <c r="K20" s="139"/>
      <c r="L20" s="46"/>
      <c r="M20" s="141">
        <f t="shared" si="4"/>
        <v>46160</v>
      </c>
      <c r="N20" s="141"/>
      <c r="O20" s="108"/>
      <c r="P20" s="140">
        <f t="shared" si="5"/>
        <v>46191</v>
      </c>
      <c r="Q20" s="140"/>
      <c r="R20" s="44"/>
      <c r="S20" s="139">
        <f t="shared" si="6"/>
        <v>46221</v>
      </c>
      <c r="T20" s="139"/>
      <c r="U20" s="46"/>
      <c r="V20" s="139">
        <f t="shared" si="7"/>
        <v>46252</v>
      </c>
      <c r="W20" s="139"/>
      <c r="X20" s="58"/>
      <c r="Y20" s="139">
        <f t="shared" si="8"/>
        <v>46283</v>
      </c>
      <c r="Z20" s="139"/>
      <c r="AA20" s="50" t="s">
        <v>63</v>
      </c>
      <c r="AB20" s="139">
        <f t="shared" si="9"/>
        <v>46313</v>
      </c>
      <c r="AC20" s="139"/>
      <c r="AD20" s="73" t="s">
        <v>25</v>
      </c>
      <c r="AE20" s="139">
        <f t="shared" si="10"/>
        <v>46344</v>
      </c>
      <c r="AF20" s="139"/>
      <c r="AG20" s="76" t="s">
        <v>25</v>
      </c>
      <c r="AH20" s="139">
        <f t="shared" si="11"/>
        <v>46374</v>
      </c>
      <c r="AI20" s="139"/>
      <c r="AJ20" s="42"/>
    </row>
    <row r="21" spans="1:36" s="74" customFormat="1" ht="27" customHeight="1" x14ac:dyDescent="0.2">
      <c r="A21" s="139">
        <f t="shared" si="0"/>
        <v>46041</v>
      </c>
      <c r="B21" s="139"/>
      <c r="C21" s="42"/>
      <c r="D21" s="139">
        <f t="shared" si="1"/>
        <v>46072</v>
      </c>
      <c r="E21" s="139"/>
      <c r="F21" s="41"/>
      <c r="G21" s="139">
        <f t="shared" si="2"/>
        <v>46100</v>
      </c>
      <c r="H21" s="139"/>
      <c r="I21" s="81"/>
      <c r="J21" s="139">
        <f t="shared" si="3"/>
        <v>46131</v>
      </c>
      <c r="K21" s="139"/>
      <c r="L21" s="46" t="s">
        <v>25</v>
      </c>
      <c r="M21" s="141">
        <f t="shared" si="4"/>
        <v>46161</v>
      </c>
      <c r="N21" s="141"/>
      <c r="O21" s="42"/>
      <c r="P21" s="140">
        <f t="shared" si="5"/>
        <v>46192</v>
      </c>
      <c r="Q21" s="140"/>
      <c r="R21" s="114"/>
      <c r="S21" s="139">
        <f t="shared" si="6"/>
        <v>46222</v>
      </c>
      <c r="T21" s="139"/>
      <c r="U21" s="46"/>
      <c r="V21" s="139">
        <f t="shared" si="7"/>
        <v>46253</v>
      </c>
      <c r="W21" s="139"/>
      <c r="X21" s="92"/>
      <c r="Y21" s="139">
        <f t="shared" si="8"/>
        <v>46284</v>
      </c>
      <c r="Z21" s="139"/>
      <c r="AA21" s="62"/>
      <c r="AB21" s="139">
        <f t="shared" si="9"/>
        <v>46314</v>
      </c>
      <c r="AC21" s="139"/>
      <c r="AD21" s="73"/>
      <c r="AE21" s="139">
        <f t="shared" si="10"/>
        <v>46345</v>
      </c>
      <c r="AF21" s="139"/>
      <c r="AG21" s="76" t="s">
        <v>25</v>
      </c>
      <c r="AH21" s="139">
        <f t="shared" si="11"/>
        <v>46375</v>
      </c>
      <c r="AI21" s="139"/>
      <c r="AJ21" s="42"/>
    </row>
    <row r="22" spans="1:36" s="74" customFormat="1" ht="27" customHeight="1" x14ac:dyDescent="0.2">
      <c r="A22" s="139">
        <f t="shared" si="0"/>
        <v>46042</v>
      </c>
      <c r="B22" s="139"/>
      <c r="D22" s="139">
        <f t="shared" si="1"/>
        <v>46073</v>
      </c>
      <c r="E22" s="139"/>
      <c r="F22" s="40"/>
      <c r="G22" s="139">
        <f t="shared" si="2"/>
        <v>46101</v>
      </c>
      <c r="H22" s="139"/>
      <c r="I22" s="45"/>
      <c r="J22" s="139">
        <f t="shared" si="3"/>
        <v>46132</v>
      </c>
      <c r="K22" s="139"/>
      <c r="M22" s="141">
        <f t="shared" si="4"/>
        <v>46162</v>
      </c>
      <c r="N22" s="141"/>
      <c r="O22" s="46"/>
      <c r="P22" s="140">
        <f t="shared" si="5"/>
        <v>46193</v>
      </c>
      <c r="Q22" s="140"/>
      <c r="R22" s="96"/>
      <c r="S22" s="139">
        <f t="shared" si="6"/>
        <v>46223</v>
      </c>
      <c r="T22" s="139"/>
      <c r="U22" s="57"/>
      <c r="V22" s="139">
        <f t="shared" si="7"/>
        <v>46254</v>
      </c>
      <c r="W22" s="139"/>
      <c r="X22" s="92"/>
      <c r="Y22" s="139">
        <f t="shared" si="8"/>
        <v>46285</v>
      </c>
      <c r="Z22" s="139"/>
      <c r="AA22" s="42" t="s">
        <v>25</v>
      </c>
      <c r="AB22" s="139">
        <f t="shared" si="9"/>
        <v>46315</v>
      </c>
      <c r="AC22" s="139"/>
      <c r="AD22" s="73"/>
      <c r="AE22" s="139">
        <f t="shared" si="10"/>
        <v>46346</v>
      </c>
      <c r="AF22" s="139"/>
      <c r="AG22" s="150" t="s">
        <v>75</v>
      </c>
      <c r="AH22" s="139">
        <f t="shared" si="11"/>
        <v>46376</v>
      </c>
      <c r="AI22" s="139"/>
      <c r="AJ22" s="42" t="s">
        <v>28</v>
      </c>
    </row>
    <row r="23" spans="1:36" s="74" customFormat="1" ht="27" customHeight="1" x14ac:dyDescent="0.2">
      <c r="A23" s="139">
        <f t="shared" si="0"/>
        <v>46043</v>
      </c>
      <c r="B23" s="139"/>
      <c r="D23" s="139">
        <f t="shared" si="1"/>
        <v>46074</v>
      </c>
      <c r="E23" s="139"/>
      <c r="F23" s="41" t="s">
        <v>62</v>
      </c>
      <c r="G23" s="139">
        <f t="shared" si="2"/>
        <v>46102</v>
      </c>
      <c r="H23" s="139"/>
      <c r="I23" s="50" t="s">
        <v>50</v>
      </c>
      <c r="J23" s="139">
        <f t="shared" si="3"/>
        <v>46133</v>
      </c>
      <c r="K23" s="139"/>
      <c r="M23" s="141">
        <f t="shared" si="4"/>
        <v>46163</v>
      </c>
      <c r="N23" s="141"/>
      <c r="O23" s="46"/>
      <c r="P23" s="140">
        <f t="shared" si="5"/>
        <v>46194</v>
      </c>
      <c r="Q23" s="140"/>
      <c r="R23" s="88"/>
      <c r="S23" s="139">
        <f t="shared" si="6"/>
        <v>46224</v>
      </c>
      <c r="T23" s="139"/>
      <c r="U23" s="57"/>
      <c r="V23" s="139">
        <f t="shared" si="7"/>
        <v>46255</v>
      </c>
      <c r="W23" s="139"/>
      <c r="X23" s="57"/>
      <c r="Y23" s="139">
        <f t="shared" si="8"/>
        <v>46286</v>
      </c>
      <c r="Z23" s="139"/>
      <c r="AA23" s="42"/>
      <c r="AB23" s="139">
        <f t="shared" si="9"/>
        <v>46316</v>
      </c>
      <c r="AC23" s="139"/>
      <c r="AD23" s="77" t="s">
        <v>25</v>
      </c>
      <c r="AE23" s="139">
        <f t="shared" si="10"/>
        <v>46347</v>
      </c>
      <c r="AF23" s="139"/>
      <c r="AG23" s="62" t="s">
        <v>56</v>
      </c>
      <c r="AH23" s="139">
        <f t="shared" si="11"/>
        <v>46377</v>
      </c>
      <c r="AI23" s="139"/>
      <c r="AJ23" s="51"/>
    </row>
    <row r="24" spans="1:36" s="74" customFormat="1" ht="27" customHeight="1" x14ac:dyDescent="0.2">
      <c r="A24" s="139">
        <f t="shared" si="0"/>
        <v>46044</v>
      </c>
      <c r="B24" s="139"/>
      <c r="C24" s="61" t="s">
        <v>25</v>
      </c>
      <c r="D24" s="139">
        <f t="shared" si="1"/>
        <v>46075</v>
      </c>
      <c r="E24" s="139"/>
      <c r="F24" s="41" t="s">
        <v>62</v>
      </c>
      <c r="G24" s="139">
        <f t="shared" si="2"/>
        <v>46103</v>
      </c>
      <c r="H24" s="139"/>
      <c r="I24" s="62" t="s">
        <v>49</v>
      </c>
      <c r="J24" s="139">
        <f t="shared" si="3"/>
        <v>46134</v>
      </c>
      <c r="K24" s="139"/>
      <c r="L24" s="87"/>
      <c r="M24" s="141">
        <f t="shared" si="4"/>
        <v>46164</v>
      </c>
      <c r="N24" s="141"/>
      <c r="O24" s="89"/>
      <c r="P24" s="140">
        <f t="shared" si="5"/>
        <v>46195</v>
      </c>
      <c r="Q24" s="140"/>
      <c r="R24" s="81"/>
      <c r="S24" s="139">
        <f t="shared" si="6"/>
        <v>46225</v>
      </c>
      <c r="T24" s="139"/>
      <c r="U24" s="57"/>
      <c r="V24" s="139">
        <f t="shared" si="7"/>
        <v>46256</v>
      </c>
      <c r="W24" s="139"/>
      <c r="X24" s="57"/>
      <c r="Y24" s="139">
        <f t="shared" si="8"/>
        <v>46287</v>
      </c>
      <c r="Z24" s="139"/>
      <c r="AA24" s="62"/>
      <c r="AB24" s="139">
        <f t="shared" si="9"/>
        <v>46317</v>
      </c>
      <c r="AC24" s="139"/>
      <c r="AD24" s="94"/>
      <c r="AE24" s="139">
        <f t="shared" si="10"/>
        <v>46348</v>
      </c>
      <c r="AF24" s="139"/>
      <c r="AG24" s="53"/>
      <c r="AH24" s="139">
        <f t="shared" si="11"/>
        <v>46378</v>
      </c>
      <c r="AI24" s="139"/>
      <c r="AJ24" s="47"/>
    </row>
    <row r="25" spans="1:36" s="74" customFormat="1" ht="27" customHeight="1" x14ac:dyDescent="0.2">
      <c r="A25" s="139">
        <f t="shared" si="0"/>
        <v>46045</v>
      </c>
      <c r="B25" s="139"/>
      <c r="C25" s="44"/>
      <c r="D25" s="139">
        <f t="shared" si="1"/>
        <v>46076</v>
      </c>
      <c r="E25" s="139"/>
      <c r="F25" s="60"/>
      <c r="G25" s="139">
        <f t="shared" si="2"/>
        <v>46104</v>
      </c>
      <c r="H25" s="139"/>
      <c r="I25" s="81"/>
      <c r="J25" s="139">
        <f t="shared" si="3"/>
        <v>46135</v>
      </c>
      <c r="K25" s="139"/>
      <c r="L25" s="132" t="s">
        <v>43</v>
      </c>
      <c r="M25" s="141">
        <f t="shared" si="4"/>
        <v>46165</v>
      </c>
      <c r="N25" s="141"/>
      <c r="O25" s="89"/>
      <c r="P25" s="140">
        <f t="shared" si="5"/>
        <v>46196</v>
      </c>
      <c r="Q25" s="140"/>
      <c r="R25" s="81"/>
      <c r="S25" s="139">
        <f t="shared" si="6"/>
        <v>46226</v>
      </c>
      <c r="T25" s="139"/>
      <c r="U25" s="58"/>
      <c r="V25" s="139">
        <f t="shared" si="7"/>
        <v>46257</v>
      </c>
      <c r="W25" s="139"/>
      <c r="X25" s="57"/>
      <c r="Y25" s="139">
        <f t="shared" si="8"/>
        <v>46288</v>
      </c>
      <c r="Z25" s="139"/>
      <c r="AA25" s="52" t="s">
        <v>25</v>
      </c>
      <c r="AB25" s="139">
        <f t="shared" si="9"/>
        <v>46318</v>
      </c>
      <c r="AC25" s="139"/>
      <c r="AD25" s="73"/>
      <c r="AE25" s="139">
        <f t="shared" si="10"/>
        <v>46349</v>
      </c>
      <c r="AF25" s="139"/>
      <c r="AG25" s="62"/>
      <c r="AH25" s="139">
        <f t="shared" si="11"/>
        <v>46379</v>
      </c>
      <c r="AI25" s="139"/>
      <c r="AJ25" s="57"/>
    </row>
    <row r="26" spans="1:36" s="74" customFormat="1" ht="27" customHeight="1" x14ac:dyDescent="0.2">
      <c r="A26" s="139">
        <f t="shared" si="0"/>
        <v>46046</v>
      </c>
      <c r="B26" s="139"/>
      <c r="C26" s="81"/>
      <c r="D26" s="139">
        <f t="shared" si="1"/>
        <v>46077</v>
      </c>
      <c r="E26" s="139"/>
      <c r="G26" s="139">
        <f t="shared" si="2"/>
        <v>46105</v>
      </c>
      <c r="H26" s="139"/>
      <c r="I26" s="38"/>
      <c r="J26" s="139">
        <f t="shared" si="3"/>
        <v>46136</v>
      </c>
      <c r="K26" s="139"/>
      <c r="L26" s="132" t="s">
        <v>43</v>
      </c>
      <c r="M26" s="141">
        <f t="shared" si="4"/>
        <v>46166</v>
      </c>
      <c r="N26" s="141"/>
      <c r="O26" s="122" t="s">
        <v>34</v>
      </c>
      <c r="P26" s="140">
        <f t="shared" si="5"/>
        <v>46197</v>
      </c>
      <c r="Q26" s="140"/>
      <c r="R26" s="76"/>
      <c r="S26" s="139">
        <f t="shared" si="6"/>
        <v>46227</v>
      </c>
      <c r="T26" s="139"/>
      <c r="U26" s="57"/>
      <c r="V26" s="139">
        <f t="shared" si="7"/>
        <v>46258</v>
      </c>
      <c r="W26" s="139"/>
      <c r="X26" s="85"/>
      <c r="Y26" s="139">
        <f t="shared" si="8"/>
        <v>46289</v>
      </c>
      <c r="Z26" s="139"/>
      <c r="AA26" s="52" t="s">
        <v>25</v>
      </c>
      <c r="AB26" s="139">
        <f t="shared" si="9"/>
        <v>46319</v>
      </c>
      <c r="AC26" s="139"/>
      <c r="AD26" s="73"/>
      <c r="AE26" s="139">
        <f t="shared" si="10"/>
        <v>46350</v>
      </c>
      <c r="AF26" s="139"/>
      <c r="AG26" s="98"/>
      <c r="AH26" s="139">
        <f t="shared" si="11"/>
        <v>46380</v>
      </c>
      <c r="AI26" s="139"/>
      <c r="AJ26" s="57" t="s">
        <v>29</v>
      </c>
    </row>
    <row r="27" spans="1:36" s="74" customFormat="1" ht="27" customHeight="1" x14ac:dyDescent="0.2">
      <c r="A27" s="139">
        <f t="shared" si="0"/>
        <v>46047</v>
      </c>
      <c r="B27" s="139"/>
      <c r="C27" s="81"/>
      <c r="D27" s="139">
        <f t="shared" si="1"/>
        <v>46078</v>
      </c>
      <c r="E27" s="139"/>
      <c r="G27" s="146">
        <f t="shared" si="2"/>
        <v>46106</v>
      </c>
      <c r="H27" s="146"/>
      <c r="J27" s="139">
        <f t="shared" si="3"/>
        <v>46137</v>
      </c>
      <c r="K27" s="139"/>
      <c r="L27" s="132" t="s">
        <v>43</v>
      </c>
      <c r="M27" s="141">
        <f t="shared" si="4"/>
        <v>46167</v>
      </c>
      <c r="N27" s="141"/>
      <c r="O27" s="122" t="s">
        <v>23</v>
      </c>
      <c r="P27" s="140">
        <f t="shared" si="5"/>
        <v>46198</v>
      </c>
      <c r="Q27" s="140"/>
      <c r="R27" s="36"/>
      <c r="S27" s="139">
        <f t="shared" si="6"/>
        <v>46228</v>
      </c>
      <c r="T27" s="139"/>
      <c r="U27" s="57"/>
      <c r="V27" s="139">
        <f t="shared" si="7"/>
        <v>46259</v>
      </c>
      <c r="W27" s="139"/>
      <c r="X27" s="103"/>
      <c r="Y27" s="139">
        <f t="shared" si="8"/>
        <v>46290</v>
      </c>
      <c r="Z27" s="139"/>
      <c r="AA27" s="43"/>
      <c r="AB27" s="139">
        <f t="shared" si="9"/>
        <v>46320</v>
      </c>
      <c r="AC27" s="139"/>
      <c r="AD27" s="77"/>
      <c r="AE27" s="139">
        <f t="shared" si="10"/>
        <v>46351</v>
      </c>
      <c r="AF27" s="139"/>
      <c r="AG27" s="62" t="s">
        <v>25</v>
      </c>
      <c r="AH27" s="139">
        <f t="shared" si="11"/>
        <v>46381</v>
      </c>
      <c r="AI27" s="139"/>
      <c r="AJ27" s="57" t="s">
        <v>17</v>
      </c>
    </row>
    <row r="28" spans="1:36" s="74" customFormat="1" ht="27" customHeight="1" x14ac:dyDescent="0.2">
      <c r="A28" s="139">
        <f t="shared" si="0"/>
        <v>46048</v>
      </c>
      <c r="B28" s="139"/>
      <c r="C28" s="81"/>
      <c r="D28" s="139">
        <f t="shared" si="1"/>
        <v>46079</v>
      </c>
      <c r="E28" s="139"/>
      <c r="F28" s="41" t="s">
        <v>25</v>
      </c>
      <c r="G28" s="146">
        <f t="shared" si="2"/>
        <v>46107</v>
      </c>
      <c r="H28" s="146"/>
      <c r="I28" s="50"/>
      <c r="J28" s="139">
        <f t="shared" si="3"/>
        <v>46138</v>
      </c>
      <c r="K28" s="139"/>
      <c r="L28" s="130" t="s">
        <v>43</v>
      </c>
      <c r="M28" s="141">
        <f t="shared" si="4"/>
        <v>46168</v>
      </c>
      <c r="N28" s="141"/>
      <c r="O28" s="100"/>
      <c r="P28" s="140">
        <f t="shared" si="5"/>
        <v>46199</v>
      </c>
      <c r="Q28" s="140"/>
      <c r="S28" s="139">
        <f t="shared" si="6"/>
        <v>46229</v>
      </c>
      <c r="T28" s="139"/>
      <c r="U28" s="57"/>
      <c r="V28" s="139">
        <f t="shared" si="7"/>
        <v>46260</v>
      </c>
      <c r="W28" s="139"/>
      <c r="X28" s="57"/>
      <c r="Y28" s="139">
        <f t="shared" si="8"/>
        <v>46291</v>
      </c>
      <c r="Z28" s="139"/>
      <c r="AA28" s="109" t="s">
        <v>65</v>
      </c>
      <c r="AB28" s="139">
        <f t="shared" si="9"/>
        <v>46321</v>
      </c>
      <c r="AC28" s="139"/>
      <c r="AD28" s="120"/>
      <c r="AE28" s="139">
        <f t="shared" si="10"/>
        <v>46352</v>
      </c>
      <c r="AF28" s="139"/>
      <c r="AG28" s="62" t="s">
        <v>25</v>
      </c>
      <c r="AH28" s="139">
        <f t="shared" si="11"/>
        <v>46382</v>
      </c>
      <c r="AI28" s="139"/>
      <c r="AJ28" s="57" t="s">
        <v>18</v>
      </c>
    </row>
    <row r="29" spans="1:36" s="74" customFormat="1" ht="27" customHeight="1" x14ac:dyDescent="0.2">
      <c r="A29" s="139">
        <f t="shared" si="0"/>
        <v>46049</v>
      </c>
      <c r="B29" s="139"/>
      <c r="C29" s="81"/>
      <c r="D29" s="139">
        <f t="shared" si="1"/>
        <v>46080</v>
      </c>
      <c r="E29" s="139"/>
      <c r="F29" s="41"/>
      <c r="G29" s="146">
        <f t="shared" si="2"/>
        <v>46108</v>
      </c>
      <c r="H29" s="146"/>
      <c r="I29" s="55"/>
      <c r="J29" s="139">
        <f t="shared" si="3"/>
        <v>46139</v>
      </c>
      <c r="K29" s="139"/>
      <c r="L29" s="88"/>
      <c r="M29" s="141">
        <f t="shared" si="4"/>
        <v>46169</v>
      </c>
      <c r="N29" s="141"/>
      <c r="O29" s="76" t="s">
        <v>25</v>
      </c>
      <c r="P29" s="140">
        <f t="shared" si="5"/>
        <v>46200</v>
      </c>
      <c r="Q29" s="140"/>
      <c r="R29" s="62" t="s">
        <v>53</v>
      </c>
      <c r="S29" s="139">
        <f t="shared" si="6"/>
        <v>46230</v>
      </c>
      <c r="T29" s="139"/>
      <c r="U29" s="57"/>
      <c r="V29" s="139">
        <f t="shared" si="7"/>
        <v>46261</v>
      </c>
      <c r="W29" s="139"/>
      <c r="X29" s="57"/>
      <c r="Y29" s="139">
        <f t="shared" si="8"/>
        <v>46292</v>
      </c>
      <c r="Z29" s="139"/>
      <c r="AA29" s="109" t="s">
        <v>65</v>
      </c>
      <c r="AB29" s="139">
        <f t="shared" si="9"/>
        <v>46322</v>
      </c>
      <c r="AC29" s="139"/>
      <c r="AD29" s="94"/>
      <c r="AE29" s="139">
        <f t="shared" si="10"/>
        <v>46353</v>
      </c>
      <c r="AF29" s="139"/>
      <c r="AG29" s="44"/>
      <c r="AH29" s="139">
        <f t="shared" si="11"/>
        <v>46383</v>
      </c>
      <c r="AI29" s="139"/>
      <c r="AJ29" s="57" t="s">
        <v>25</v>
      </c>
    </row>
    <row r="30" spans="1:36" s="74" customFormat="1" ht="27" customHeight="1" x14ac:dyDescent="0.2">
      <c r="A30" s="139">
        <f t="shared" si="0"/>
        <v>46050</v>
      </c>
      <c r="B30" s="139"/>
      <c r="C30" s="81"/>
      <c r="D30" s="139">
        <f t="shared" si="1"/>
        <v>46081</v>
      </c>
      <c r="E30" s="139"/>
      <c r="F30" s="41"/>
      <c r="G30" s="146">
        <f t="shared" si="2"/>
        <v>46109</v>
      </c>
      <c r="H30" s="146"/>
      <c r="I30" s="38"/>
      <c r="J30" s="139">
        <f t="shared" si="3"/>
        <v>46140</v>
      </c>
      <c r="K30" s="139"/>
      <c r="L30" s="88"/>
      <c r="M30" s="141">
        <f t="shared" si="4"/>
        <v>46170</v>
      </c>
      <c r="N30" s="141"/>
      <c r="P30" s="140">
        <f t="shared" si="5"/>
        <v>46201</v>
      </c>
      <c r="Q30" s="140"/>
      <c r="R30" s="42"/>
      <c r="S30" s="139">
        <f t="shared" si="6"/>
        <v>46231</v>
      </c>
      <c r="T30" s="139"/>
      <c r="U30" s="57"/>
      <c r="V30" s="139">
        <f t="shared" si="7"/>
        <v>46262</v>
      </c>
      <c r="W30" s="139"/>
      <c r="X30" s="85"/>
      <c r="Y30" s="139">
        <f t="shared" si="8"/>
        <v>46293</v>
      </c>
      <c r="Z30" s="139"/>
      <c r="AA30" s="44"/>
      <c r="AB30" s="139">
        <f t="shared" si="9"/>
        <v>46323</v>
      </c>
      <c r="AC30" s="139"/>
      <c r="AD30" s="94" t="s">
        <v>25</v>
      </c>
      <c r="AE30" s="139">
        <f t="shared" si="10"/>
        <v>46354</v>
      </c>
      <c r="AF30" s="139"/>
      <c r="AG30" s="50" t="s">
        <v>61</v>
      </c>
      <c r="AH30" s="139">
        <f t="shared" si="11"/>
        <v>46384</v>
      </c>
      <c r="AI30" s="139"/>
      <c r="AJ30" s="58"/>
    </row>
    <row r="31" spans="1:36" s="74" customFormat="1" ht="27" customHeight="1" x14ac:dyDescent="0.2">
      <c r="A31" s="135">
        <f t="shared" si="0"/>
        <v>46051</v>
      </c>
      <c r="B31" s="136"/>
      <c r="C31" s="76" t="s">
        <v>25</v>
      </c>
      <c r="D31" s="148"/>
      <c r="E31" s="149"/>
      <c r="F31" s="41"/>
      <c r="G31" s="144">
        <f t="shared" si="2"/>
        <v>46110</v>
      </c>
      <c r="H31" s="145"/>
      <c r="I31" s="110"/>
      <c r="J31" s="135">
        <f t="shared" si="3"/>
        <v>46141</v>
      </c>
      <c r="K31" s="136"/>
      <c r="L31" s="38"/>
      <c r="M31" s="142">
        <f t="shared" si="4"/>
        <v>46171</v>
      </c>
      <c r="N31" s="143"/>
      <c r="O31" s="117"/>
      <c r="P31" s="137">
        <f t="shared" si="5"/>
        <v>46202</v>
      </c>
      <c r="Q31" s="138"/>
      <c r="R31" s="42"/>
      <c r="S31" s="135">
        <f t="shared" si="6"/>
        <v>46232</v>
      </c>
      <c r="T31" s="136"/>
      <c r="U31" s="57"/>
      <c r="V31" s="135">
        <f t="shared" si="7"/>
        <v>46263</v>
      </c>
      <c r="W31" s="136"/>
      <c r="X31" s="58"/>
      <c r="Y31" s="135">
        <f t="shared" si="8"/>
        <v>46294</v>
      </c>
      <c r="Z31" s="136"/>
      <c r="AA31" s="44"/>
      <c r="AB31" s="135">
        <f t="shared" si="9"/>
        <v>46324</v>
      </c>
      <c r="AC31" s="136"/>
      <c r="AD31" s="71"/>
      <c r="AE31" s="135">
        <f t="shared" si="10"/>
        <v>46355</v>
      </c>
      <c r="AF31" s="136"/>
      <c r="AG31" s="101" t="s">
        <v>60</v>
      </c>
      <c r="AH31" s="135">
        <f t="shared" si="11"/>
        <v>46385</v>
      </c>
      <c r="AI31" s="136"/>
      <c r="AJ31" s="59"/>
    </row>
    <row r="32" spans="1:36" s="74" customFormat="1" ht="27" customHeight="1" x14ac:dyDescent="0.2">
      <c r="A32" s="139">
        <f>DATE($A$1,1,DAY(A31)+1)</f>
        <v>46052</v>
      </c>
      <c r="B32" s="139"/>
      <c r="C32" s="36"/>
      <c r="D32" s="139"/>
      <c r="E32" s="139"/>
      <c r="F32" s="39"/>
      <c r="G32" s="146">
        <f>DATE($A$1,3,DAY(G31)+1)</f>
        <v>46111</v>
      </c>
      <c r="H32" s="146"/>
      <c r="I32" s="70"/>
      <c r="J32" s="139">
        <f>DATE($A$1,4,DAY(J31)+1)</f>
        <v>46142</v>
      </c>
      <c r="K32" s="139"/>
      <c r="L32" s="36"/>
      <c r="M32" s="141">
        <f>DATE($A$1,5,DAY(M31)+1)</f>
        <v>46172</v>
      </c>
      <c r="N32" s="141"/>
      <c r="O32" s="109" t="s">
        <v>70</v>
      </c>
      <c r="P32" s="140">
        <f>DATE($A$1,6,DAY(P31)+1)</f>
        <v>46203</v>
      </c>
      <c r="Q32" s="140"/>
      <c r="R32" s="90"/>
      <c r="S32" s="139">
        <f>DATE($A$1,7,DAY(S31)+1)</f>
        <v>46233</v>
      </c>
      <c r="T32" s="139"/>
      <c r="U32" s="58"/>
      <c r="V32" s="139">
        <f>DATE($A$1,8,DAY(V31)+1)</f>
        <v>46264</v>
      </c>
      <c r="W32" s="139"/>
      <c r="X32" s="84"/>
      <c r="Y32" s="139">
        <f>DATE($A$1,9,DAY(Y31)+1)</f>
        <v>46295</v>
      </c>
      <c r="Z32" s="139"/>
      <c r="AA32" s="62" t="s">
        <v>25</v>
      </c>
      <c r="AB32" s="139">
        <f>DATE($A$1,10,DAY(AB31)+1)</f>
        <v>46325</v>
      </c>
      <c r="AC32" s="139"/>
      <c r="AD32" s="121" t="s">
        <v>55</v>
      </c>
      <c r="AE32" s="139">
        <f>DATE($A$1,11,DAY(AE31)+1)</f>
        <v>46356</v>
      </c>
      <c r="AF32" s="139"/>
      <c r="AG32" s="101"/>
      <c r="AH32" s="139">
        <f>DATE($A$1,12,DAY(AH31)+1)</f>
        <v>46386</v>
      </c>
      <c r="AI32" s="139"/>
      <c r="AJ32" s="57"/>
    </row>
    <row r="33" spans="1:36" s="74" customFormat="1" ht="27" customHeight="1" x14ac:dyDescent="0.2">
      <c r="A33" s="147">
        <f>DATE($A$1,1,DAY(A32)+1)</f>
        <v>46053</v>
      </c>
      <c r="B33" s="147"/>
      <c r="C33" s="50" t="s">
        <v>42</v>
      </c>
      <c r="D33" s="139"/>
      <c r="E33" s="139"/>
      <c r="F33" s="39"/>
      <c r="G33" s="146">
        <f t="shared" si="2"/>
        <v>46112</v>
      </c>
      <c r="H33" s="146"/>
      <c r="I33" s="79" t="s">
        <v>31</v>
      </c>
      <c r="J33" s="139"/>
      <c r="K33" s="139"/>
      <c r="L33" s="34"/>
      <c r="M33" s="141">
        <f t="shared" si="4"/>
        <v>46173</v>
      </c>
      <c r="N33" s="141"/>
      <c r="O33" s="109" t="s">
        <v>70</v>
      </c>
      <c r="P33" s="140"/>
      <c r="Q33" s="140"/>
      <c r="R33" s="51"/>
      <c r="S33" s="139">
        <f t="shared" si="6"/>
        <v>46234</v>
      </c>
      <c r="T33" s="139"/>
      <c r="U33" s="72"/>
      <c r="V33" s="139">
        <f>DATE($A$1,8,DAY(V32)+1)</f>
        <v>46265</v>
      </c>
      <c r="W33" s="139"/>
      <c r="X33" s="118"/>
      <c r="Y33" s="139"/>
      <c r="Z33" s="139"/>
      <c r="AA33" s="42"/>
      <c r="AB33" s="139">
        <f t="shared" si="9"/>
        <v>46326</v>
      </c>
      <c r="AC33" s="139"/>
      <c r="AD33" s="129" t="s">
        <v>55</v>
      </c>
      <c r="AE33" s="139"/>
      <c r="AF33" s="139"/>
      <c r="AG33" s="45"/>
      <c r="AH33" s="139">
        <f t="shared" si="11"/>
        <v>46387</v>
      </c>
      <c r="AI33" s="139"/>
      <c r="AJ33" s="99" t="s">
        <v>36</v>
      </c>
    </row>
    <row r="34" spans="1:36" s="13" customFormat="1" ht="11.45" customHeight="1" x14ac:dyDescent="0.2">
      <c r="A34" s="11"/>
      <c r="B34" s="12"/>
      <c r="C34" s="18"/>
      <c r="D34" s="11"/>
      <c r="E34" s="12"/>
      <c r="F34" s="18"/>
      <c r="G34" s="11"/>
      <c r="H34" s="12"/>
      <c r="I34" s="18"/>
      <c r="J34" s="11"/>
      <c r="K34" s="12"/>
      <c r="L34" s="18"/>
      <c r="M34" s="22"/>
      <c r="N34" s="22"/>
      <c r="O34" s="15"/>
      <c r="P34" s="27"/>
      <c r="Q34" s="27"/>
      <c r="R34" s="14"/>
      <c r="S34" s="11"/>
      <c r="T34" s="12"/>
      <c r="U34" s="14"/>
      <c r="V34" s="11"/>
      <c r="W34" s="12"/>
      <c r="X34" s="14"/>
      <c r="Y34" s="11"/>
      <c r="Z34" s="12"/>
      <c r="AA34" s="15"/>
      <c r="AB34" s="11"/>
      <c r="AC34" s="12"/>
      <c r="AD34" s="14"/>
      <c r="AF34" s="19"/>
      <c r="AG34" s="14"/>
      <c r="AH34" s="11"/>
      <c r="AI34" s="12"/>
      <c r="AJ34" s="14"/>
    </row>
  </sheetData>
  <mergeCells count="372">
    <mergeCell ref="A20:B20"/>
    <mergeCell ref="A21:B21"/>
    <mergeCell ref="A3:B3"/>
    <mergeCell ref="A4:B4"/>
    <mergeCell ref="A5:B5"/>
    <mergeCell ref="A6:B6"/>
    <mergeCell ref="A12:B12"/>
    <mergeCell ref="A13:B13"/>
    <mergeCell ref="A14:B14"/>
    <mergeCell ref="A15:B15"/>
    <mergeCell ref="A32:B32"/>
    <mergeCell ref="A33:B33"/>
    <mergeCell ref="D31:E31"/>
    <mergeCell ref="D32:E32"/>
    <mergeCell ref="D33:E33"/>
    <mergeCell ref="A16:B16"/>
    <mergeCell ref="A7:B7"/>
    <mergeCell ref="A8:B8"/>
    <mergeCell ref="A9:B9"/>
    <mergeCell ref="A10:B10"/>
    <mergeCell ref="A11:B11"/>
    <mergeCell ref="A23:B23"/>
    <mergeCell ref="A24:B24"/>
    <mergeCell ref="A25:B25"/>
    <mergeCell ref="A27:B27"/>
    <mergeCell ref="A28:B28"/>
    <mergeCell ref="A29:B29"/>
    <mergeCell ref="A30:B30"/>
    <mergeCell ref="A31:B31"/>
    <mergeCell ref="A22:B22"/>
    <mergeCell ref="A26:B26"/>
    <mergeCell ref="A17:B17"/>
    <mergeCell ref="A18:B18"/>
    <mergeCell ref="A19:B19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D16:E16"/>
    <mergeCell ref="D17:E17"/>
    <mergeCell ref="D18:E18"/>
    <mergeCell ref="D19:E19"/>
    <mergeCell ref="D20:E20"/>
    <mergeCell ref="D12:E12"/>
    <mergeCell ref="D13:E13"/>
    <mergeCell ref="D14:E14"/>
    <mergeCell ref="D15:E15"/>
    <mergeCell ref="D3:E3"/>
    <mergeCell ref="D4:E4"/>
    <mergeCell ref="D5:E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6:E6"/>
    <mergeCell ref="D7:E7"/>
    <mergeCell ref="D8:E8"/>
    <mergeCell ref="D9:E9"/>
    <mergeCell ref="D10:E10"/>
    <mergeCell ref="D11:E11"/>
    <mergeCell ref="G33:H33"/>
    <mergeCell ref="J3:K3"/>
    <mergeCell ref="G16:H16"/>
    <mergeCell ref="G17:H17"/>
    <mergeCell ref="G18:H18"/>
    <mergeCell ref="G19:H19"/>
    <mergeCell ref="M3:N3"/>
    <mergeCell ref="M4:N4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J13:K13"/>
    <mergeCell ref="J14:K14"/>
    <mergeCell ref="J15:K15"/>
    <mergeCell ref="J16:K16"/>
    <mergeCell ref="J17:K17"/>
    <mergeCell ref="G20:H20"/>
    <mergeCell ref="G21:H21"/>
    <mergeCell ref="G22:H22"/>
    <mergeCell ref="G23:H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G13:H13"/>
    <mergeCell ref="G14:H14"/>
    <mergeCell ref="G15:H15"/>
    <mergeCell ref="M23:N23"/>
    <mergeCell ref="M24:N24"/>
    <mergeCell ref="J33:K33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J28:K28"/>
    <mergeCell ref="J29:K29"/>
    <mergeCell ref="J30:K30"/>
    <mergeCell ref="J31:K31"/>
    <mergeCell ref="J32:K32"/>
    <mergeCell ref="J23:K23"/>
    <mergeCell ref="M30:N30"/>
    <mergeCell ref="M31:N31"/>
    <mergeCell ref="M32:N32"/>
    <mergeCell ref="M33:N33"/>
    <mergeCell ref="P3:Q3"/>
    <mergeCell ref="P4:Q4"/>
    <mergeCell ref="P5:Q5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M25:N25"/>
    <mergeCell ref="M26:N26"/>
    <mergeCell ref="M27:N27"/>
    <mergeCell ref="M28:N28"/>
    <mergeCell ref="M29:N29"/>
    <mergeCell ref="M20:N20"/>
    <mergeCell ref="M21:N21"/>
    <mergeCell ref="M22:N22"/>
    <mergeCell ref="P32:Q32"/>
    <mergeCell ref="P33:Q33"/>
    <mergeCell ref="S3:T3"/>
    <mergeCell ref="S4:T4"/>
    <mergeCell ref="S5:T5"/>
    <mergeCell ref="S6:T6"/>
    <mergeCell ref="S7:T7"/>
    <mergeCell ref="S8:T8"/>
    <mergeCell ref="S9:T9"/>
    <mergeCell ref="S10:T10"/>
    <mergeCell ref="S11:T11"/>
    <mergeCell ref="S12:T12"/>
    <mergeCell ref="S13:T13"/>
    <mergeCell ref="S14:T14"/>
    <mergeCell ref="P25:Q25"/>
    <mergeCell ref="P26:Q26"/>
    <mergeCell ref="P27:Q27"/>
    <mergeCell ref="P28:Q28"/>
    <mergeCell ref="P29:Q29"/>
    <mergeCell ref="P20:Q20"/>
    <mergeCell ref="P21:Q21"/>
    <mergeCell ref="P22:Q22"/>
    <mergeCell ref="P23:Q23"/>
    <mergeCell ref="P24:Q24"/>
    <mergeCell ref="S23:T23"/>
    <mergeCell ref="S24:T24"/>
    <mergeCell ref="S15:T15"/>
    <mergeCell ref="S16:T16"/>
    <mergeCell ref="S17:T17"/>
    <mergeCell ref="S18:T18"/>
    <mergeCell ref="S19:T19"/>
    <mergeCell ref="P30:Q30"/>
    <mergeCell ref="P15:Q15"/>
    <mergeCell ref="P16:Q16"/>
    <mergeCell ref="P17:Q17"/>
    <mergeCell ref="P18:Q18"/>
    <mergeCell ref="P19:Q19"/>
    <mergeCell ref="S30:T30"/>
    <mergeCell ref="S32:T32"/>
    <mergeCell ref="S33:T33"/>
    <mergeCell ref="V3:W3"/>
    <mergeCell ref="V4:W4"/>
    <mergeCell ref="V5:W5"/>
    <mergeCell ref="V6:W6"/>
    <mergeCell ref="V7:W7"/>
    <mergeCell ref="V8:W8"/>
    <mergeCell ref="V9:W9"/>
    <mergeCell ref="V10:W10"/>
    <mergeCell ref="V11:W11"/>
    <mergeCell ref="V12:W12"/>
    <mergeCell ref="V13:W13"/>
    <mergeCell ref="V14:W14"/>
    <mergeCell ref="S25:T25"/>
    <mergeCell ref="S26:T26"/>
    <mergeCell ref="S27:T27"/>
    <mergeCell ref="S28:T28"/>
    <mergeCell ref="S29:T29"/>
    <mergeCell ref="S20:T20"/>
    <mergeCell ref="S21:T21"/>
    <mergeCell ref="S22:T22"/>
    <mergeCell ref="V32:W32"/>
    <mergeCell ref="V33:W33"/>
    <mergeCell ref="Y3:Z3"/>
    <mergeCell ref="Y4:Z4"/>
    <mergeCell ref="Y5:Z5"/>
    <mergeCell ref="Y6:Z6"/>
    <mergeCell ref="Y7:Z7"/>
    <mergeCell ref="Y8:Z8"/>
    <mergeCell ref="Y9:Z9"/>
    <mergeCell ref="Y10:Z10"/>
    <mergeCell ref="Y11:Z11"/>
    <mergeCell ref="V19:W19"/>
    <mergeCell ref="Y30:Z30"/>
    <mergeCell ref="V25:W25"/>
    <mergeCell ref="V26:W26"/>
    <mergeCell ref="V27:W27"/>
    <mergeCell ref="V28:W28"/>
    <mergeCell ref="V29:W29"/>
    <mergeCell ref="V20:W20"/>
    <mergeCell ref="V21:W21"/>
    <mergeCell ref="V22:W22"/>
    <mergeCell ref="V23:W23"/>
    <mergeCell ref="V24:W24"/>
    <mergeCell ref="Y23:Z23"/>
    <mergeCell ref="Y24:Z24"/>
    <mergeCell ref="Y21:Z21"/>
    <mergeCell ref="Y22:Z22"/>
    <mergeCell ref="Y33:Z33"/>
    <mergeCell ref="AB3:AC3"/>
    <mergeCell ref="AB4:AC4"/>
    <mergeCell ref="AB5:AC5"/>
    <mergeCell ref="AB6:AC6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Y25:Z25"/>
    <mergeCell ref="Y26:Z26"/>
    <mergeCell ref="Y27:Z27"/>
    <mergeCell ref="Y28:Z28"/>
    <mergeCell ref="AB33:AC33"/>
    <mergeCell ref="AB25:AC25"/>
    <mergeCell ref="AB29:AC29"/>
    <mergeCell ref="AB30:AC30"/>
    <mergeCell ref="AB31:AC31"/>
    <mergeCell ref="AB32:AC32"/>
    <mergeCell ref="AB15:AC15"/>
    <mergeCell ref="AE8:AF8"/>
    <mergeCell ref="AE9:AF9"/>
    <mergeCell ref="AE10:AF10"/>
    <mergeCell ref="AE11:AF11"/>
    <mergeCell ref="AE12:AF12"/>
    <mergeCell ref="Y32:Z32"/>
    <mergeCell ref="AB16:AC16"/>
    <mergeCell ref="AB17:AC17"/>
    <mergeCell ref="AB18:AC18"/>
    <mergeCell ref="AB19:AC19"/>
    <mergeCell ref="AB26:AC26"/>
    <mergeCell ref="AB27:AC27"/>
    <mergeCell ref="AB28:AC28"/>
    <mergeCell ref="AB20:AC20"/>
    <mergeCell ref="Y12:Z12"/>
    <mergeCell ref="Y13:Z13"/>
    <mergeCell ref="Y14:Z14"/>
    <mergeCell ref="Y18:Z18"/>
    <mergeCell ref="Y19:Z19"/>
    <mergeCell ref="Y29:Z29"/>
    <mergeCell ref="Y20:Z20"/>
    <mergeCell ref="Y15:Z15"/>
    <mergeCell ref="Y16:Z16"/>
    <mergeCell ref="Y17:Z17"/>
    <mergeCell ref="AE33:AF33"/>
    <mergeCell ref="AB21:AC21"/>
    <mergeCell ref="AB22:AC22"/>
    <mergeCell ref="AB23:AC23"/>
    <mergeCell ref="AB24:AC24"/>
    <mergeCell ref="AE31:AF31"/>
    <mergeCell ref="AE32:AF32"/>
    <mergeCell ref="AE23:AF23"/>
    <mergeCell ref="AE24:AF24"/>
    <mergeCell ref="AE25:AF25"/>
    <mergeCell ref="AE26:AF26"/>
    <mergeCell ref="AE27:AF27"/>
    <mergeCell ref="AE30:AF30"/>
    <mergeCell ref="AE3:AF3"/>
    <mergeCell ref="AE4:AF4"/>
    <mergeCell ref="AE5:AF5"/>
    <mergeCell ref="AE6:AF6"/>
    <mergeCell ref="AE7:AF7"/>
    <mergeCell ref="AE13:AF13"/>
    <mergeCell ref="AE14:AF14"/>
    <mergeCell ref="AH33:AI33"/>
    <mergeCell ref="AH28:AI28"/>
    <mergeCell ref="AH29:AI29"/>
    <mergeCell ref="AH30:AI30"/>
    <mergeCell ref="AH31:AI31"/>
    <mergeCell ref="AE18:AF18"/>
    <mergeCell ref="AE19:AF19"/>
    <mergeCell ref="AE20:AF20"/>
    <mergeCell ref="AE21:AF21"/>
    <mergeCell ref="AE22:AF22"/>
    <mergeCell ref="AH18:AI18"/>
    <mergeCell ref="AH19:AI19"/>
    <mergeCell ref="AH20:AI20"/>
    <mergeCell ref="AH21:AI21"/>
    <mergeCell ref="AH22:AI22"/>
    <mergeCell ref="AH32:AI32"/>
    <mergeCell ref="AH23:AI23"/>
    <mergeCell ref="AH3:AI3"/>
    <mergeCell ref="AH4:AI4"/>
    <mergeCell ref="AH5:AI5"/>
    <mergeCell ref="AH6:AI6"/>
    <mergeCell ref="AH7:AI7"/>
    <mergeCell ref="AH8:AI8"/>
    <mergeCell ref="AH9:AI9"/>
    <mergeCell ref="AH10:AI10"/>
    <mergeCell ref="AH11:AI11"/>
    <mergeCell ref="Y31:Z31"/>
    <mergeCell ref="V31:W31"/>
    <mergeCell ref="S31:T31"/>
    <mergeCell ref="P31:Q31"/>
    <mergeCell ref="AH12:AI12"/>
    <mergeCell ref="AH13:AI13"/>
    <mergeCell ref="AH14:AI14"/>
    <mergeCell ref="AH15:AI15"/>
    <mergeCell ref="AH16:AI16"/>
    <mergeCell ref="AH17:AI17"/>
    <mergeCell ref="AE28:AF28"/>
    <mergeCell ref="AE29:AF29"/>
    <mergeCell ref="AH24:AI24"/>
    <mergeCell ref="AH25:AI25"/>
    <mergeCell ref="AH26:AI26"/>
    <mergeCell ref="AH27:AI27"/>
    <mergeCell ref="AE15:AF15"/>
    <mergeCell ref="AE16:AF16"/>
    <mergeCell ref="AE17:AF17"/>
    <mergeCell ref="V30:W30"/>
    <mergeCell ref="V15:W15"/>
    <mergeCell ref="V16:W16"/>
    <mergeCell ref="V17:W17"/>
    <mergeCell ref="V18:W18"/>
  </mergeCells>
  <phoneticPr fontId="23" type="noConversion"/>
  <conditionalFormatting sqref="A3:B32 G3:H33 J3:K32 M3:N33 P3:Q32 S3:T33 V3:W33 Y3:Z32 AB3:AC33 AE3:AF32 AH3:AI33 D3:E31">
    <cfRule type="expression" dxfId="4" priority="7">
      <formula>WEEKDAY(A3,2)&gt;5</formula>
    </cfRule>
  </conditionalFormatting>
  <conditionalFormatting sqref="C20">
    <cfRule type="cellIs" dxfId="3" priority="3" operator="equal">
      <formula>"So"</formula>
    </cfRule>
    <cfRule type="cellIs" dxfId="2" priority="4" operator="equal">
      <formula>"Sa"</formula>
    </cfRule>
  </conditionalFormatting>
  <conditionalFormatting sqref="C21">
    <cfRule type="cellIs" dxfId="1" priority="1" operator="equal">
      <formula>"So"</formula>
    </cfRule>
    <cfRule type="cellIs" dxfId="0" priority="2" operator="equal">
      <formula>"Sa"</formula>
    </cfRule>
  </conditionalFormatting>
  <printOptions horizontalCentered="1" verticalCentered="1"/>
  <pageMargins left="0.19685039370078741" right="0.19685039370078741" top="0.19685039370078741" bottom="0" header="0.19685039370078741" footer="0"/>
  <pageSetup paperSize="9" scale="65" fitToWidth="2" orientation="landscape" r:id="rId1"/>
  <headerFooter alignWithMargins="0">
    <oddHeader>&amp;LErstellt: Fachwart Schwimmen&amp;C&amp;"Arial,Fett"&amp;11Terminplan Schwimmen 2026 Schwimmbezirk Aachen&amp;RStand:24.10.2025</oddHeader>
    <oddFooter>&amp;LDie Angaben sind ohne Gewähr.</oddFooter>
  </headerFooter>
  <colBreaks count="1" manualBreakCount="1">
    <brk id="18" max="1048575" man="1"/>
  </col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2025</vt:lpstr>
      <vt:lpstr>'2025'!Druckbereich</vt:lpstr>
      <vt:lpstr>'2025'!Print_Area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Termine 2012</dc:title>
  <dc:creator>cu</dc:creator>
  <cp:lastModifiedBy>Dirk Heindrichs</cp:lastModifiedBy>
  <cp:lastPrinted>2025-09-03T20:03:50Z</cp:lastPrinted>
  <dcterms:created xsi:type="dcterms:W3CDTF">2011-07-11T12:46:12Z</dcterms:created>
  <dcterms:modified xsi:type="dcterms:W3CDTF">2025-10-25T12:43:35Z</dcterms:modified>
  <cp:contentStatus>Entwurf</cp:contentStatus>
</cp:coreProperties>
</file>